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ROHO2024\เอกสารโครงการก่อสร้าง\โครงการงบ 69\วข.ร้อยเอ็ด\"/>
    </mc:Choice>
  </mc:AlternateContent>
  <xr:revisionPtr revIDLastSave="0" documentId="13_ncr:1_{155CC15C-73B9-4EAF-AFC8-1184090C66B9}" xr6:coauthVersionLast="47" xr6:coauthVersionMax="47" xr10:uidLastSave="{00000000-0000-0000-0000-000000000000}"/>
  <bookViews>
    <workbookView xWindow="29145" yWindow="420" windowWidth="16125" windowHeight="13635" tabRatio="813" firstSheet="2" activeTab="3" xr2:uid="{00000000-000D-0000-FFFF-FFFF00000000}"/>
  </bookViews>
  <sheets>
    <sheet name="XXXXXXX" sheetId="16" state="veryHidden" r:id="rId1"/>
    <sheet name="ผ่อง" sheetId="23" state="veryHidden" r:id="rId2"/>
    <sheet name="ปร.5" sheetId="84" r:id="rId3"/>
    <sheet name="ปร.4" sheetId="82" r:id="rId4"/>
    <sheet name="ปร.4.1" sheetId="81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3">ปร.4!$A$1:$J$49</definedName>
    <definedName name="_xlnm.Print_Area" localSheetId="4">'ปร.4.1'!$A$1:$I$142</definedName>
    <definedName name="_xlnm.Print_Area" localSheetId="2">ปร.5!$A$1:$J$24</definedName>
    <definedName name="_xlnm.Print_Area">#REF!</definedName>
    <definedName name="PRINT_AREA_MI">#REF!</definedName>
    <definedName name="ใช่">#REF!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2" i="81" l="1"/>
  <c r="M64" i="81"/>
  <c r="C62" i="81"/>
  <c r="H62" i="81" s="1"/>
  <c r="H41" i="81"/>
  <c r="H68" i="81"/>
  <c r="H67" i="81"/>
  <c r="H69" i="81" l="1"/>
  <c r="E20" i="82"/>
  <c r="G12" i="84"/>
  <c r="I20" i="84" s="1"/>
  <c r="H14" i="81" l="1"/>
  <c r="H16" i="81"/>
  <c r="H17" i="81"/>
  <c r="H18" i="81"/>
  <c r="H19" i="81"/>
  <c r="L40" i="81"/>
  <c r="H122" i="81" l="1"/>
  <c r="H123" i="81" s="1"/>
  <c r="D91" i="81"/>
  <c r="H91" i="81" s="1"/>
  <c r="D78" i="81"/>
  <c r="H78" i="81" s="1"/>
  <c r="C42" i="81"/>
  <c r="H52" i="81"/>
  <c r="H53" i="81" s="1"/>
  <c r="G31" i="81"/>
  <c r="G12" i="82" s="1"/>
  <c r="H126" i="81" l="1"/>
  <c r="G20" i="82" s="1"/>
  <c r="I21" i="82"/>
  <c r="J21" i="82" s="1"/>
  <c r="G21" i="82"/>
  <c r="H85" i="81"/>
  <c r="H86" i="81" s="1"/>
  <c r="G16" i="82" s="1"/>
  <c r="H95" i="81"/>
  <c r="H96" i="81" s="1"/>
  <c r="I17" i="82" s="1"/>
  <c r="J17" i="82" s="1"/>
  <c r="I12" i="82"/>
  <c r="J12" i="82" s="1"/>
  <c r="I18" i="82"/>
  <c r="J18" i="82" s="1"/>
  <c r="H115" i="81"/>
  <c r="H116" i="81" s="1"/>
  <c r="G19" i="82" s="1"/>
  <c r="H42" i="81"/>
  <c r="H46" i="81" s="1"/>
  <c r="H56" i="81"/>
  <c r="H57" i="81" s="1"/>
  <c r="I20" i="82" l="1"/>
  <c r="J20" i="82" s="1"/>
  <c r="I19" i="82"/>
  <c r="J19" i="82" s="1"/>
  <c r="G18" i="82"/>
  <c r="I16" i="82"/>
  <c r="J16" i="82" s="1"/>
  <c r="G17" i="82"/>
  <c r="G14" i="82"/>
  <c r="I14" i="82"/>
  <c r="J14" i="82" s="1"/>
  <c r="G15" i="82"/>
  <c r="I15" i="82"/>
  <c r="J15" i="82" s="1"/>
  <c r="G13" i="82"/>
  <c r="I13" i="82"/>
  <c r="J13" i="82" s="1"/>
  <c r="I27" i="82" l="1"/>
  <c r="I29" i="82" l="1"/>
  <c r="I19" i="84" l="1"/>
  <c r="I21" i="84" s="1"/>
  <c r="H12" i="84"/>
  <c r="H17" i="84" s="1"/>
</calcChain>
</file>

<file path=xl/sharedStrings.xml><?xml version="1.0" encoding="utf-8"?>
<sst xmlns="http://schemas.openxmlformats.org/spreadsheetml/2006/main" count="403" uniqueCount="157">
  <si>
    <t>Factor F</t>
  </si>
  <si>
    <t>จำนวน</t>
  </si>
  <si>
    <t>หน่วย</t>
  </si>
  <si>
    <t>หมายเหตุ</t>
  </si>
  <si>
    <t>ลบ.ม.</t>
  </si>
  <si>
    <t>ตร.ม.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</si>
  <si>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</si>
  <si>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</si>
  <si>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</si>
  <si>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</si>
  <si>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</t>
  </si>
  <si>
    <t>ค่างานต้นทุน</t>
  </si>
  <si>
    <t>ค่าวัสดุ</t>
  </si>
  <si>
    <t>รวม</t>
  </si>
  <si>
    <t>ราคากลาง</t>
  </si>
  <si>
    <t>(บาท)</t>
  </si>
  <si>
    <t>ม.</t>
  </si>
  <si>
    <t>กก.</t>
  </si>
  <si>
    <t>แบบสรุปข้อมูลวัสดุ และค่าดำเนินการ</t>
  </si>
  <si>
    <t>ตำบลหินกอง อำเภอสุวรรณภูมิ จังหวัดร้อยเอ็ด</t>
  </si>
  <si>
    <t>สถานที่ก่อสร้าง :</t>
  </si>
  <si>
    <t>โครงการ/งาน :</t>
  </si>
  <si>
    <t>มหาวิทยาลัยเทคโนโลยีราชมงคลอีสาน วิทยาเขตร้อยเอ็ด ณ ทุ่งกุลาร้องไห้</t>
  </si>
  <si>
    <t>ระยะขนส่ง</t>
  </si>
  <si>
    <t>กม.</t>
  </si>
  <si>
    <t>ค่าขนส่ง</t>
  </si>
  <si>
    <t xml:space="preserve"> 1.งานดินถมคันทาง (EARTH EMBANKMENT)</t>
  </si>
  <si>
    <t xml:space="preserve"> =</t>
  </si>
  <si>
    <t>บาท/ลบ.ม.</t>
  </si>
  <si>
    <t>ส่วนยุบตัว = ............................... X</t>
  </si>
  <si>
    <t>เขตฝน : ปกติ</t>
  </si>
  <si>
    <t>เงินล่วงหน้าจ่าย : 0 %</t>
  </si>
  <si>
    <t>เงินประกันผลงานหัก : 0 %</t>
  </si>
  <si>
    <t>ประมาณราคาวันที่</t>
  </si>
  <si>
    <t>ราคาน้ำมัน</t>
  </si>
  <si>
    <t>หมายเหตุ :</t>
  </si>
  <si>
    <t>ดิน,ดินปนทราย ถมคันทาง</t>
  </si>
  <si>
    <t>ส่วนยุบตัวของทรายถมคันทาง</t>
  </si>
  <si>
    <t>ดินเหนียวถมคันทาง</t>
  </si>
  <si>
    <t>(ดินเหนียวมีค่า CBR น้อยกว่า 2)</t>
  </si>
  <si>
    <t>แนวเก่า</t>
  </si>
  <si>
    <t>แนวใหม่</t>
  </si>
  <si>
    <t xml:space="preserve"> 2.งานทรายรองใต้ผิวทางคอนกรีต (SAND CUSHION UNDER CONCRETE PAVEMENT)</t>
  </si>
  <si>
    <t>ส่วนยุบตัว = ............................... X 1.40</t>
  </si>
  <si>
    <t>(งานดินคันทาง : บดทับ) x 0.75</t>
  </si>
  <si>
    <t>ค่าใช้จ่ายรวม</t>
  </si>
  <si>
    <t>ค่าดำเนินการ + ค่าเสื่อมราคา (บดทับ 75%)</t>
  </si>
  <si>
    <t>ค่าดำเนินการ + ค่าเสื่อมราคา (งานดินคันทาง : บดทับ)</t>
  </si>
  <si>
    <t>ค่าดำเนินการ + ค่าเสื่อมราคา (งานดินคันทาง : ขุด - ขน)</t>
  </si>
  <si>
    <t>ค่าวัสดุจากแหล่ง</t>
  </si>
  <si>
    <t>ค่าขนส่ง (รถบรรทุก 10 ล้อ)</t>
  </si>
  <si>
    <t xml:space="preserve"> 3.งานลูกรังรองใต้ผิวทางคอนกรีต (SOIL AGGREGATE UNDER CONCRETE PAVEMENT)</t>
  </si>
  <si>
    <t>ส่วนยุบตัว = ............................... X 1.50</t>
  </si>
  <si>
    <t>ค่าดำเนินการ + ค่าเสื่อมราคา (งานพื้นทาง (ลูกรัง) : ผสม (Blend) )</t>
  </si>
  <si>
    <t>ค่าดำเนินการ + ค่าเสื่อมราคา (งานพื้นทาง (ลูกรัง) : บดทับ )</t>
  </si>
  <si>
    <t>ค่าดำเนินการ + ค่าเสื่อมราคา (งานพื้นทาง (ลูกรัง) : ขุด-ขน )</t>
  </si>
  <si>
    <t xml:space="preserve"> 4.ผิวทางปอร์ตแลนด์ซีเมนต์คอนกรีตหนา 15 ซม.(PORTLAND CEMENT CONCRETE PAVEMENT)</t>
  </si>
  <si>
    <t>ค่าคอนกรีต</t>
  </si>
  <si>
    <t>บาท</t>
  </si>
  <si>
    <t>ค่าตะแกรงเหล็ก</t>
  </si>
  <si>
    <t>ค่าวางตะแกรงเหล็ก</t>
  </si>
  <si>
    <t>ภาษีมูลค่าเพิ่ม : 7 %</t>
  </si>
  <si>
    <t>ใช้คอนกรีตผสมเสร็จ รับแรงอัดไม่น้อยกว่า 240 กก./ตร.ซม. มาตรฐานทรงกระบอก</t>
  </si>
  <si>
    <t xml:space="preserve">   </t>
  </si>
  <si>
    <t>ค่าบ่ม</t>
  </si>
  <si>
    <t>บาท/ตร.ม.</t>
  </si>
  <si>
    <t xml:space="preserve"> 5.รอยต่อเผื่อขยายตามขวาง (EXPANSION JOINT)</t>
  </si>
  <si>
    <t>เมตร</t>
  </si>
  <si>
    <r>
      <t xml:space="preserve">ขนาดเหล็กที่ใช้ เหล็กเส้นกลมผิวเรียบ RB </t>
    </r>
    <r>
      <rPr>
        <sz val="16"/>
        <rFont val="Calibri"/>
        <family val="2"/>
      </rPr>
      <t>ø</t>
    </r>
    <r>
      <rPr>
        <sz val="16"/>
        <rFont val="TH Sarabun New"/>
        <family val="2"/>
      </rPr>
      <t xml:space="preserve"> 19 มม. น้ำหนัก</t>
    </r>
  </si>
  <si>
    <t>กก./ม.</t>
  </si>
  <si>
    <t>ยาวท่อนละ 0.50 ม. @ 0.30 ม. ตัดทุกความยาว</t>
  </si>
  <si>
    <t xml:space="preserve"> 6.รอยต่อเผื่อหดตามขวาง (CONTRACTION JOINT)</t>
  </si>
  <si>
    <t>แบบ ปร.4.1   แผ่นที่ 4/4</t>
  </si>
  <si>
    <t>แบบ ปร.4.1   แผ่นที่ 3/4</t>
  </si>
  <si>
    <t>แบบ ปร.4.1   แผ่นที่ 2/4</t>
  </si>
  <si>
    <t>ราคาทุน</t>
  </si>
  <si>
    <t>ราคาต่อหน่วย x FF</t>
  </si>
  <si>
    <t>แบบสรุปราคากลางงานก่อสร้างทาง พะพาน และท่อเหลี่ยม</t>
  </si>
  <si>
    <t>งานดินถมคันทาง</t>
  </si>
  <si>
    <t>งานทรายรองใต้ผิวทางคอนกรีต</t>
  </si>
  <si>
    <t>งานลูกรังรองใต้ผิวทางคอนกรีต</t>
  </si>
  <si>
    <t>ผิวทางปอร์ตแลนด์ซีเมนต์คอนกรีตหนา 15 ซม.</t>
  </si>
  <si>
    <t>รอยต่อเผื่อขยายตามขวาง</t>
  </si>
  <si>
    <t>รอยต่อเผื่อหดตามขวาง</t>
  </si>
  <si>
    <t xml:space="preserve"> 7.รอยต่อตามยาว (LONGITUDINAL JOINT)</t>
  </si>
  <si>
    <r>
      <t xml:space="preserve">ขนาดเหล็กที่ใช้ เหล็กเส้นกลมผิวข้ออ้อย RB </t>
    </r>
    <r>
      <rPr>
        <sz val="16"/>
        <rFont val="Calibri"/>
        <family val="2"/>
      </rPr>
      <t>ø</t>
    </r>
    <r>
      <rPr>
        <sz val="16"/>
        <rFont val="TH Sarabun New"/>
        <family val="2"/>
      </rPr>
      <t xml:space="preserve"> 12 มม. น้ำหนัก</t>
    </r>
  </si>
  <si>
    <t>ยาวท่อนละ 0.50 ม. @ 0.50 ม. ตัดตามความยาว</t>
  </si>
  <si>
    <t xml:space="preserve">  </t>
  </si>
  <si>
    <t>จำนวนเหล็ก 2.00 ท่อน รวมความยาวเหล็กที่ใช้</t>
  </si>
  <si>
    <t>JOINT SEALER 0.50 ลิตร @ 45.00 บาท/ลิตร</t>
  </si>
  <si>
    <t>ค่าทาสี + จาระบี 2.00 ชุด @ 4.00 บาท/ชุด</t>
  </si>
  <si>
    <t>รอยต่อตามยาว</t>
  </si>
  <si>
    <t xml:space="preserve">ส่วนยุบตัว = </t>
  </si>
  <si>
    <t xml:space="preserve"> x1.40</t>
  </si>
  <si>
    <t>ค่าปูผิวคอนกรีต =</t>
  </si>
  <si>
    <t>ปริมาณงาน</t>
  </si>
  <si>
    <t>(ใช้ตะแกรงเหล็ก ข้ออ้อย 6.0มม. 20x20 ซม.) ขนาด กว้าง 3.00x 10.00 เมตร</t>
  </si>
  <si>
    <t>ความยาว  907.00 ม./200 ม. =  5.00 จุด ความกว้างผิวถนน</t>
  </si>
  <si>
    <t>จำนวนเหล็ก</t>
  </si>
  <si>
    <t>ท่อน</t>
  </si>
  <si>
    <t>รวมความยาวเหล็กที่ใช้</t>
  </si>
  <si>
    <t>ค่าเหล็ก 55.56 กก. @ 20,600.00 (บาท/ตัน) /1,000)</t>
  </si>
  <si>
    <t>METAL CAP + ทาสี + จาระบี 50 ชุด @ 21.00 บาท/ชุด</t>
  </si>
  <si>
    <t>JOINT FILLER 0.65 ตร.ม. @ 400.00 บาท/ตร.ม.</t>
  </si>
  <si>
    <t>JOINT SEALER 2.03 ลิตร @ 45.00 บาท/ลิตร</t>
  </si>
  <si>
    <t>ค่าหยอดยาง 3.00 ม. @ (งานผิวทางคอนกรีต : ค่าหยอดยางรอยต่อคอนกรีต 14.55 บาท/เมตร)</t>
  </si>
  <si>
    <t>ความยาว  907 ม./10ม. =  91 จุด ความกว้างผิวถนน</t>
  </si>
  <si>
    <t>ค่าเหล็ก 1,012.83 กก. @ 20,600.00 (บาท/ตัน) /1,000)</t>
  </si>
  <si>
    <t>ค่าทาสี + จาระบี 910 ชุด @ 4.00 บาท/ชุด</t>
  </si>
  <si>
    <t>JOINT SEALER 1.62 ลิตร @ 45.00 บาท/ลิตร</t>
  </si>
  <si>
    <t xml:space="preserve"> 8.ขอบคันหินสูง 0.40 เมตร ( CURB)</t>
  </si>
  <si>
    <t>คิดจากความยาว 10 เมตร</t>
  </si>
  <si>
    <t>ไม้แบบ 0.91 ตร.ม. @ 20.60 บาท/ม.</t>
  </si>
  <si>
    <t>ขุดดิน ตกแต่งพื้นที่ 2.50 ลบ.ม. @ 8.09 บาท/ลบ.ม.</t>
  </si>
  <si>
    <t xml:space="preserve"> 9.งานดินถมบริเวณเกาะกลาง (EARTH FILL IN MEDIAN AND ISLAND)</t>
  </si>
  <si>
    <t xml:space="preserve"> 10.งานปลูกหญ้าเกาะกลาง</t>
  </si>
  <si>
    <t>ขอบคันหินสูง 0.40 เมตร</t>
  </si>
  <si>
    <t>งานดินถมบริเวณเกาะกลาง</t>
  </si>
  <si>
    <t>งานปลูกหญ้าเกาะกลาง</t>
  </si>
  <si>
    <t>ค่าแรงปลูก + ค่าขนส่ง</t>
  </si>
  <si>
    <t>ผลรวมค่างานต้นทุนงานก่อสร้างทาง</t>
  </si>
  <si>
    <t>ค่า Factor F งานก่อสร้างทาง</t>
  </si>
  <si>
    <t>ราคากลางงานก่อสร้างทาง</t>
  </si>
  <si>
    <t>ทรายหยาบรองพื้น</t>
  </si>
  <si>
    <t>ดินลูกรัง</t>
  </si>
  <si>
    <t>คอนกรีตผสมเสร็จ</t>
  </si>
  <si>
    <t>รับแรงอัดไม่น้อยกว่า 240 กก./ตร.ซม.</t>
  </si>
  <si>
    <t>เหล็ก DB 12</t>
  </si>
  <si>
    <t>เหล็ก RB 19</t>
  </si>
  <si>
    <t>ตะแกรงเหล็ก ข้ออ้อย 6.0มม. 20x20 ซม.</t>
  </si>
  <si>
    <t>หญ้านวลน้อย</t>
  </si>
  <si>
    <t>แบบ ปร.4.1   แผ่นที่ 1/4</t>
  </si>
  <si>
    <t xml:space="preserve">แบบ ปร.4   </t>
  </si>
  <si>
    <t xml:space="preserve">ก่อสร้างถนนภายในวิทยาเขตร้อยเอ็ด ณ ทุ่งกุลาร้องไห้ พื้นที่ศูนย์เบญจคาม </t>
  </si>
  <si>
    <t xml:space="preserve">แบบ ปร.5   </t>
  </si>
  <si>
    <t>สรุปผลการประมาณราคาค่าก่อสร้าง</t>
  </si>
  <si>
    <t>ประมาณราคาตามแบบ ปร.4 :</t>
  </si>
  <si>
    <t>แผ่น</t>
  </si>
  <si>
    <t>ค่าวัสดุและค่าแรงงานรวมเป็นเงิน (บาท)</t>
  </si>
  <si>
    <t>ค่าก่อสร้างทั้งหมดรวมเป็นเงิน (บาท)</t>
  </si>
  <si>
    <t>งานก่อสร้างถนนผิวทางปอร์ตแลนด์ซีเมนต์คอนกรีต</t>
  </si>
  <si>
    <t>หนา 15 ซม.</t>
  </si>
  <si>
    <t>โซล่าที่ อ.เมืองร้อยเอ็ด 37.00 - 37.99 บาท/ลิตร</t>
  </si>
  <si>
    <t>ค่าแบบเหล็ก (งานผิวทางคอนกรีต : ค่าแบบข้างติดตามยาว 2 ข้าง 21.94 บาท/ม.)</t>
  </si>
  <si>
    <t>ประธานกรรมการกำหนดราคากลาง</t>
  </si>
  <si>
    <t>นางสาวศิริวรรณ  โรโห</t>
  </si>
  <si>
    <t>( .................................... )</t>
  </si>
  <si>
    <t>กรรมการกำหนดราคากลาง</t>
  </si>
  <si>
    <t>กรรมการและเลขานุการกำหนดราคากลาง</t>
  </si>
  <si>
    <t>นายเทอดพงษ์  ไชยณรงค์</t>
  </si>
  <si>
    <t>นายขจรศักดิ์  อสุชีวะ</t>
  </si>
  <si>
    <t>ลบ.ม. @ 2,419.63 บ.</t>
  </si>
  <si>
    <t>ค่าเหล็ก 0.888 กก. @  20,626.07 (บาท/ตัน) /1,000)</t>
  </si>
  <si>
    <t>คอนกรีต 1.09 ลบ.ม. @ 2,419.63 บ.</t>
  </si>
  <si>
    <t>ค่ารดน้า - บำรุงรักษา</t>
  </si>
  <si>
    <t xml:space="preserve">ประมาณราคาวันที่ :  </t>
  </si>
  <si>
    <t>ดอกเบี้ยเงินกู้ : 6 %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</si>
</sst>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_-&quot;฿&quot;* #,##0_-;\-&quot;฿&quot;* #,##0_-;_-&quot;฿&quot;* &quot;-&quot;_-;_-@_-"/>
    <numFmt numFmtId="165" formatCode="_-* #,##0.00_-;\-* #,##0.00_-;_-* &quot;-&quot;??_-;_-@_-"/>
    <numFmt numFmtId="166" formatCode="_(* #,##0_);_(* \(#,##0\);_(* &quot;-&quot;??_);_(@_)"/>
    <numFmt numFmtId="167" formatCode="\t0.00E+00"/>
    <numFmt numFmtId="168" formatCode="&quot;฿&quot;\t#,##0_);\(&quot;฿&quot;\t#,##0\)"/>
    <numFmt numFmtId="169" formatCode="m/d/yy\ hh:mm"/>
    <numFmt numFmtId="170" formatCode="_(&quot;$&quot;* #,##0.000_);_(&quot;$&quot;* \(#,##0.000\);_(&quot;$&quot;* &quot;-&quot;??_);_(@_)"/>
    <numFmt numFmtId="171" formatCode="_(&quot;$&quot;* #,##0.0000_);_(&quot;$&quot;* \(#,##0.0000\);_(&quot;$&quot;* &quot;-&quot;??_);_(@_)"/>
    <numFmt numFmtId="172" formatCode="#,##0.0_);\(#,##0.0\)"/>
    <numFmt numFmtId="173" formatCode="0.0&quot;  &quot;"/>
    <numFmt numFmtId="174" formatCode="_-* #,##0.00000_-;\-* #,##0.00000_-;_-* &quot;-&quot;?????_-;_-@_-"/>
    <numFmt numFmtId="175" formatCode="#,##0.000000&quot; &quot;"/>
    <numFmt numFmtId="176" formatCode="#,###&quot;   &quot;"/>
    <numFmt numFmtId="177" formatCode="General_)"/>
    <numFmt numFmtId="178" formatCode="dd\-mm\-yy"/>
    <numFmt numFmtId="181" formatCode="_-* #,##0.0000_-;\-* #,##0.0000_-;_-* &quot;-&quot;??_-;_-@_-"/>
  </numFmts>
  <fonts count="44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name val="TH Sarabun New"/>
      <family val="2"/>
    </font>
    <font>
      <sz val="16"/>
      <name val="TH Sarabun New"/>
      <family val="2"/>
    </font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8"/>
      <name val="AngsanaUPC"/>
      <family val="1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u/>
      <sz val="14"/>
      <name val="TH Sarabun New"/>
      <family val="2"/>
    </font>
    <font>
      <sz val="16"/>
      <name val="Calibri"/>
      <family val="2"/>
    </font>
    <font>
      <b/>
      <sz val="18"/>
      <color rgb="FF0000CC"/>
      <name val="TH Sarabun New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EA7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99">
    <xf numFmtId="0" fontId="0" fillId="0" borderId="0"/>
    <xf numFmtId="0" fontId="7" fillId="0" borderId="0">
      <alignment vertical="center"/>
    </xf>
    <xf numFmtId="177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72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170" fontId="6" fillId="0" borderId="0" applyFont="0" applyFill="0" applyBorder="0" applyAlignment="0" applyProtection="0"/>
    <xf numFmtId="0" fontId="17" fillId="3" borderId="1">
      <alignment horizontal="centerContinuous" vertical="top"/>
    </xf>
    <xf numFmtId="172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70" fontId="6" fillId="0" borderId="0" applyFill="0" applyBorder="0" applyAlignment="0"/>
    <xf numFmtId="172" fontId="12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70" fontId="6" fillId="0" borderId="0" applyFill="0" applyBorder="0" applyAlignment="0"/>
    <xf numFmtId="172" fontId="12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174" fontId="5" fillId="0" borderId="0"/>
    <xf numFmtId="0" fontId="14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70" fontId="6" fillId="0" borderId="0" applyFill="0" applyBorder="0" applyAlignment="0"/>
    <xf numFmtId="172" fontId="12" fillId="0" borderId="0" applyFill="0" applyBorder="0" applyAlignment="0"/>
    <xf numFmtId="170" fontId="6" fillId="0" borderId="0" applyFill="0" applyBorder="0" applyAlignment="0"/>
    <xf numFmtId="173" fontId="9" fillId="0" borderId="0" applyFill="0" applyBorder="0" applyAlignment="0"/>
    <xf numFmtId="172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6" fillId="0" borderId="6" applyNumberFormat="0" applyFont="0" applyBorder="0" applyAlignment="0" applyProtection="0"/>
    <xf numFmtId="165" fontId="24" fillId="0" borderId="0" applyFont="0" applyFill="0" applyBorder="0" applyAlignment="0" applyProtection="0"/>
    <xf numFmtId="37" fontId="27" fillId="0" borderId="0"/>
    <xf numFmtId="165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165" fontId="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165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165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43" fontId="8" fillId="0" borderId="0" applyFont="0" applyFill="0" applyBorder="0" applyAlignment="0" applyProtection="0"/>
    <xf numFmtId="0" fontId="24" fillId="0" borderId="0"/>
    <xf numFmtId="0" fontId="24" fillId="0" borderId="0"/>
    <xf numFmtId="0" fontId="5" fillId="0" borderId="0"/>
    <xf numFmtId="43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1" fillId="0" borderId="0"/>
    <xf numFmtId="165" fontId="24" fillId="0" borderId="0" applyFont="0" applyFill="0" applyBorder="0" applyAlignment="0" applyProtection="0"/>
    <xf numFmtId="0" fontId="8" fillId="0" borderId="0"/>
    <xf numFmtId="165" fontId="24" fillId="0" borderId="0" applyFont="0" applyFill="0" applyBorder="0" applyAlignment="0" applyProtection="0"/>
  </cellStyleXfs>
  <cellXfs count="143">
    <xf numFmtId="0" fontId="0" fillId="0" borderId="0" xfId="0"/>
    <xf numFmtId="166" fontId="30" fillId="0" borderId="0" xfId="60" applyNumberFormat="1" applyFont="1" applyAlignment="1">
      <alignment vertical="center"/>
    </xf>
    <xf numFmtId="166" fontId="30" fillId="0" borderId="0" xfId="60" quotePrefix="1" applyNumberFormat="1" applyFont="1" applyAlignment="1">
      <alignment horizontal="left" vertical="center"/>
    </xf>
    <xf numFmtId="0" fontId="30" fillId="0" borderId="0" xfId="0" applyFont="1" applyAlignment="1">
      <alignment vertical="center"/>
    </xf>
    <xf numFmtId="166" fontId="30" fillId="7" borderId="0" xfId="60" applyNumberFormat="1" applyFont="1" applyFill="1" applyAlignment="1">
      <alignment vertical="center"/>
    </xf>
    <xf numFmtId="166" fontId="29" fillId="7" borderId="0" xfId="60" applyNumberFormat="1" applyFont="1" applyFill="1" applyAlignment="1">
      <alignment horizontal="right" vertical="center"/>
    </xf>
    <xf numFmtId="166" fontId="30" fillId="6" borderId="0" xfId="60" applyNumberFormat="1" applyFont="1" applyFill="1" applyBorder="1" applyAlignment="1">
      <alignment vertical="center"/>
    </xf>
    <xf numFmtId="166" fontId="30" fillId="0" borderId="0" xfId="60" quotePrefix="1" applyNumberFormat="1" applyFont="1" applyBorder="1" applyAlignment="1">
      <alignment horizontal="left" vertical="center"/>
    </xf>
    <xf numFmtId="166" fontId="30" fillId="0" borderId="0" xfId="60" applyNumberFormat="1" applyFont="1" applyBorder="1" applyAlignment="1">
      <alignment vertical="center"/>
    </xf>
    <xf numFmtId="166" fontId="32" fillId="6" borderId="0" xfId="60" quotePrefix="1" applyNumberFormat="1" applyFont="1" applyFill="1" applyBorder="1" applyAlignment="1">
      <alignment vertical="center"/>
    </xf>
    <xf numFmtId="166" fontId="30" fillId="0" borderId="0" xfId="60" applyNumberFormat="1" applyFont="1" applyBorder="1" applyAlignment="1">
      <alignment horizontal="left" vertical="center"/>
    </xf>
    <xf numFmtId="166" fontId="35" fillId="0" borderId="0" xfId="60" applyNumberFormat="1" applyFont="1" applyAlignment="1">
      <alignment vertical="center"/>
    </xf>
    <xf numFmtId="0" fontId="35" fillId="0" borderId="0" xfId="0" applyFont="1" applyAlignment="1">
      <alignment vertical="center"/>
    </xf>
    <xf numFmtId="165" fontId="30" fillId="0" borderId="0" xfId="0" applyNumberFormat="1" applyFont="1" applyAlignment="1">
      <alignment vertical="center"/>
    </xf>
    <xf numFmtId="165" fontId="30" fillId="0" borderId="0" xfId="70" applyFont="1" applyAlignment="1">
      <alignment vertical="center"/>
    </xf>
    <xf numFmtId="166" fontId="29" fillId="0" borderId="0" xfId="60" applyNumberFormat="1" applyFont="1" applyBorder="1" applyAlignment="1">
      <alignment horizontal="center" vertical="center"/>
    </xf>
    <xf numFmtId="166" fontId="34" fillId="0" borderId="0" xfId="60" applyNumberFormat="1" applyFont="1" applyAlignment="1">
      <alignment horizontal="left" vertical="center"/>
    </xf>
    <xf numFmtId="166" fontId="35" fillId="0" borderId="5" xfId="60" applyNumberFormat="1" applyFont="1" applyBorder="1" applyAlignment="1">
      <alignment vertical="center"/>
    </xf>
    <xf numFmtId="165" fontId="35" fillId="6" borderId="5" xfId="70" applyFont="1" applyFill="1" applyBorder="1" applyAlignment="1">
      <alignment vertical="center"/>
    </xf>
    <xf numFmtId="166" fontId="35" fillId="0" borderId="15" xfId="60" applyNumberFormat="1" applyFont="1" applyBorder="1" applyAlignment="1">
      <alignment vertical="center"/>
    </xf>
    <xf numFmtId="165" fontId="35" fillId="0" borderId="15" xfId="60" applyNumberFormat="1" applyFont="1" applyBorder="1" applyAlignment="1">
      <alignment vertical="center"/>
    </xf>
    <xf numFmtId="166" fontId="35" fillId="0" borderId="17" xfId="60" applyNumberFormat="1" applyFont="1" applyBorder="1" applyAlignment="1">
      <alignment vertical="center"/>
    </xf>
    <xf numFmtId="165" fontId="35" fillId="0" borderId="17" xfId="60" applyNumberFormat="1" applyFont="1" applyBorder="1" applyAlignment="1">
      <alignment vertical="center"/>
    </xf>
    <xf numFmtId="3" fontId="35" fillId="0" borderId="10" xfId="0" applyNumberFormat="1" applyFont="1" applyBorder="1" applyAlignment="1">
      <alignment horizontal="center" vertical="top"/>
    </xf>
    <xf numFmtId="166" fontId="34" fillId="8" borderId="7" xfId="60" applyNumberFormat="1" applyFont="1" applyFill="1" applyBorder="1" applyAlignment="1">
      <alignment horizontal="center" vertical="center"/>
    </xf>
    <xf numFmtId="166" fontId="34" fillId="8" borderId="8" xfId="60" applyNumberFormat="1" applyFont="1" applyFill="1" applyBorder="1" applyAlignment="1">
      <alignment horizontal="center" vertical="center"/>
    </xf>
    <xf numFmtId="166" fontId="34" fillId="0" borderId="0" xfId="60" quotePrefix="1" applyNumberFormat="1" applyFont="1" applyAlignment="1">
      <alignment horizontal="left" vertical="center"/>
    </xf>
    <xf numFmtId="166" fontId="34" fillId="6" borderId="0" xfId="60" applyNumberFormat="1" applyFont="1" applyFill="1" applyBorder="1" applyAlignment="1">
      <alignment vertical="center"/>
    </xf>
    <xf numFmtId="166" fontId="35" fillId="6" borderId="0" xfId="60" applyNumberFormat="1" applyFont="1" applyFill="1" applyBorder="1" applyAlignment="1">
      <alignment vertical="center"/>
    </xf>
    <xf numFmtId="166" fontId="39" fillId="6" borderId="0" xfId="60" quotePrefix="1" applyNumberFormat="1" applyFont="1" applyFill="1" applyBorder="1" applyAlignment="1">
      <alignment horizontal="center" vertical="center"/>
    </xf>
    <xf numFmtId="166" fontId="39" fillId="6" borderId="0" xfId="60" quotePrefix="1" applyNumberFormat="1" applyFont="1" applyFill="1" applyBorder="1" applyAlignment="1">
      <alignment vertical="center"/>
    </xf>
    <xf numFmtId="166" fontId="35" fillId="6" borderId="0" xfId="6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quotePrefix="1" applyFont="1" applyAlignment="1">
      <alignment horizontal="right" vertical="center"/>
    </xf>
    <xf numFmtId="165" fontId="39" fillId="6" borderId="0" xfId="70" quotePrefix="1" applyFont="1" applyFill="1" applyBorder="1" applyAlignment="1">
      <alignment horizontal="center" vertical="center"/>
    </xf>
    <xf numFmtId="166" fontId="34" fillId="7" borderId="6" xfId="60" quotePrefix="1" applyNumberFormat="1" applyFont="1" applyFill="1" applyBorder="1" applyAlignment="1">
      <alignment horizontal="left" vertical="center"/>
    </xf>
    <xf numFmtId="166" fontId="40" fillId="6" borderId="0" xfId="60" quotePrefix="1" applyNumberFormat="1" applyFont="1" applyFill="1" applyBorder="1" applyAlignment="1">
      <alignment vertical="center"/>
    </xf>
    <xf numFmtId="2" fontId="35" fillId="0" borderId="0" xfId="0" applyNumberFormat="1" applyFont="1" applyAlignment="1">
      <alignment horizontal="center" vertical="center"/>
    </xf>
    <xf numFmtId="166" fontId="36" fillId="0" borderId="0" xfId="60" applyNumberFormat="1" applyFont="1" applyAlignment="1">
      <alignment vertical="center"/>
    </xf>
    <xf numFmtId="166" fontId="39" fillId="6" borderId="0" xfId="60" quotePrefix="1" applyNumberFormat="1" applyFont="1" applyFill="1" applyBorder="1" applyAlignment="1">
      <alignment horizontal="right" vertical="center"/>
    </xf>
    <xf numFmtId="2" fontId="41" fillId="0" borderId="0" xfId="0" applyNumberFormat="1" applyFont="1" applyAlignment="1">
      <alignment vertical="center"/>
    </xf>
    <xf numFmtId="0" fontId="30" fillId="0" borderId="0" xfId="0" applyFont="1" applyAlignment="1">
      <alignment horizontal="right" vertical="center"/>
    </xf>
    <xf numFmtId="2" fontId="30" fillId="0" borderId="0" xfId="0" applyNumberFormat="1" applyFont="1" applyAlignment="1">
      <alignment vertical="center"/>
    </xf>
    <xf numFmtId="0" fontId="35" fillId="0" borderId="23" xfId="0" applyFont="1" applyBorder="1" applyAlignment="1">
      <alignment vertical="center"/>
    </xf>
    <xf numFmtId="0" fontId="34" fillId="0" borderId="0" xfId="0" applyFont="1" applyAlignment="1">
      <alignment horizontal="center" vertical="center"/>
    </xf>
    <xf numFmtId="166" fontId="34" fillId="7" borderId="0" xfId="60" quotePrefix="1" applyNumberFormat="1" applyFont="1" applyFill="1" applyBorder="1" applyAlignment="1">
      <alignment horizontal="left" vertical="center"/>
    </xf>
    <xf numFmtId="166" fontId="30" fillId="7" borderId="19" xfId="60" applyNumberFormat="1" applyFont="1" applyFill="1" applyBorder="1" applyAlignment="1">
      <alignment vertical="center"/>
    </xf>
    <xf numFmtId="0" fontId="30" fillId="0" borderId="19" xfId="0" applyFont="1" applyBorder="1" applyAlignment="1">
      <alignment vertical="center"/>
    </xf>
    <xf numFmtId="166" fontId="29" fillId="7" borderId="19" xfId="60" applyNumberFormat="1" applyFont="1" applyFill="1" applyBorder="1" applyAlignment="1">
      <alignment horizontal="right" vertical="center"/>
    </xf>
    <xf numFmtId="166" fontId="30" fillId="7" borderId="0" xfId="60" applyNumberFormat="1" applyFont="1" applyFill="1" applyBorder="1" applyAlignment="1">
      <alignment vertical="center"/>
    </xf>
    <xf numFmtId="166" fontId="30" fillId="7" borderId="0" xfId="60" quotePrefix="1" applyNumberFormat="1" applyFont="1" applyFill="1" applyBorder="1" applyAlignment="1">
      <alignment horizontal="left" vertical="center"/>
    </xf>
    <xf numFmtId="166" fontId="29" fillId="7" borderId="0" xfId="60" quotePrefix="1" applyNumberFormat="1" applyFont="1" applyFill="1" applyBorder="1" applyAlignment="1">
      <alignment horizontal="left" vertical="center"/>
    </xf>
    <xf numFmtId="166" fontId="30" fillId="6" borderId="0" xfId="60" applyNumberFormat="1" applyFont="1" applyFill="1" applyBorder="1" applyAlignment="1">
      <alignment horizontal="left" vertical="center"/>
    </xf>
    <xf numFmtId="166" fontId="29" fillId="7" borderId="19" xfId="60" quotePrefix="1" applyNumberFormat="1" applyFont="1" applyFill="1" applyBorder="1" applyAlignment="1">
      <alignment horizontal="left" vertical="center"/>
    </xf>
    <xf numFmtId="2" fontId="35" fillId="0" borderId="23" xfId="0" applyNumberFormat="1" applyFont="1" applyBorder="1" applyAlignment="1">
      <alignment vertical="center"/>
    </xf>
    <xf numFmtId="165" fontId="35" fillId="0" borderId="25" xfId="70" applyFont="1" applyBorder="1" applyAlignment="1">
      <alignment horizontal="center" vertical="center"/>
    </xf>
    <xf numFmtId="165" fontId="35" fillId="0" borderId="23" xfId="70" applyFont="1" applyBorder="1" applyAlignment="1">
      <alignment vertical="center"/>
    </xf>
    <xf numFmtId="165" fontId="35" fillId="0" borderId="24" xfId="70" applyFont="1" applyBorder="1" applyAlignment="1">
      <alignment vertical="center"/>
    </xf>
    <xf numFmtId="165" fontId="34" fillId="0" borderId="23" xfId="70" applyFont="1" applyBorder="1" applyAlignment="1">
      <alignment vertical="center"/>
    </xf>
    <xf numFmtId="165" fontId="35" fillId="0" borderId="0" xfId="70" applyFont="1" applyBorder="1" applyAlignment="1">
      <alignment vertical="center"/>
    </xf>
    <xf numFmtId="165" fontId="35" fillId="0" borderId="0" xfId="0" applyNumberFormat="1" applyFont="1" applyAlignment="1">
      <alignment vertical="center"/>
    </xf>
    <xf numFmtId="2" fontId="35" fillId="0" borderId="0" xfId="0" applyNumberFormat="1" applyFont="1" applyAlignment="1">
      <alignment horizontal="right" vertical="center"/>
    </xf>
    <xf numFmtId="2" fontId="34" fillId="0" borderId="23" xfId="0" applyNumberFormat="1" applyFont="1" applyBorder="1" applyAlignment="1">
      <alignment vertical="center"/>
    </xf>
    <xf numFmtId="181" fontId="35" fillId="6" borderId="5" xfId="70" applyNumberFormat="1" applyFont="1" applyFill="1" applyBorder="1" applyAlignment="1">
      <alignment vertical="center"/>
    </xf>
    <xf numFmtId="43" fontId="35" fillId="0" borderId="5" xfId="60" applyNumberFormat="1" applyFont="1" applyBorder="1" applyAlignment="1">
      <alignment vertical="center"/>
    </xf>
    <xf numFmtId="166" fontId="29" fillId="0" borderId="0" xfId="60" applyNumberFormat="1" applyFont="1" applyBorder="1" applyAlignment="1">
      <alignment horizontal="right" vertical="center"/>
    </xf>
    <xf numFmtId="166" fontId="30" fillId="0" borderId="18" xfId="60" quotePrefix="1" applyNumberFormat="1" applyFont="1" applyBorder="1" applyAlignment="1">
      <alignment horizontal="left" vertical="center"/>
    </xf>
    <xf numFmtId="43" fontId="34" fillId="0" borderId="4" xfId="60" applyNumberFormat="1" applyFont="1" applyBorder="1" applyAlignment="1">
      <alignment vertical="center"/>
    </xf>
    <xf numFmtId="181" fontId="34" fillId="0" borderId="4" xfId="70" applyNumberFormat="1" applyFont="1" applyBorder="1" applyAlignment="1">
      <alignment horizontal="center" vertical="center"/>
    </xf>
    <xf numFmtId="165" fontId="34" fillId="0" borderId="4" xfId="70" applyFont="1" applyBorder="1" applyAlignment="1">
      <alignment horizontal="center" vertical="center"/>
    </xf>
    <xf numFmtId="43" fontId="29" fillId="0" borderId="0" xfId="60" applyNumberFormat="1" applyFont="1" applyBorder="1" applyAlignment="1">
      <alignment vertical="center"/>
    </xf>
    <xf numFmtId="166" fontId="36" fillId="0" borderId="0" xfId="60" applyNumberFormat="1" applyFont="1" applyAlignment="1">
      <alignment horizontal="right" vertical="center"/>
    </xf>
    <xf numFmtId="0" fontId="35" fillId="0" borderId="23" xfId="0" applyFont="1" applyBorder="1" applyAlignment="1">
      <alignment horizontal="center" vertical="center"/>
    </xf>
    <xf numFmtId="165" fontId="34" fillId="0" borderId="0" xfId="70" applyFont="1" applyBorder="1" applyAlignment="1">
      <alignment vertical="center"/>
    </xf>
    <xf numFmtId="166" fontId="35" fillId="0" borderId="26" xfId="60" quotePrefix="1" applyNumberFormat="1" applyFont="1" applyBorder="1" applyAlignment="1">
      <alignment horizontal="left" vertical="center"/>
    </xf>
    <xf numFmtId="166" fontId="35" fillId="0" borderId="27" xfId="60" applyNumberFormat="1" applyFont="1" applyBorder="1" applyAlignment="1">
      <alignment horizontal="left" vertical="center"/>
    </xf>
    <xf numFmtId="3" fontId="35" fillId="0" borderId="27" xfId="0" applyNumberFormat="1" applyFont="1" applyBorder="1" applyAlignment="1">
      <alignment horizontal="center" vertical="top"/>
    </xf>
    <xf numFmtId="165" fontId="35" fillId="6" borderId="15" xfId="70" applyFont="1" applyFill="1" applyBorder="1" applyAlignment="1">
      <alignment vertical="center"/>
    </xf>
    <xf numFmtId="181" fontId="35" fillId="6" borderId="15" xfId="70" applyNumberFormat="1" applyFont="1" applyFill="1" applyBorder="1" applyAlignment="1">
      <alignment vertical="center"/>
    </xf>
    <xf numFmtId="43" fontId="35" fillId="0" borderId="15" xfId="60" applyNumberFormat="1" applyFont="1" applyBorder="1" applyAlignment="1">
      <alignment vertical="center"/>
    </xf>
    <xf numFmtId="166" fontId="35" fillId="0" borderId="28" xfId="60" applyNumberFormat="1" applyFont="1" applyBorder="1" applyAlignment="1">
      <alignment vertical="center"/>
    </xf>
    <xf numFmtId="165" fontId="35" fillId="6" borderId="28" xfId="70" applyFont="1" applyFill="1" applyBorder="1" applyAlignment="1">
      <alignment vertical="center"/>
    </xf>
    <xf numFmtId="181" fontId="35" fillId="6" borderId="28" xfId="70" applyNumberFormat="1" applyFont="1" applyFill="1" applyBorder="1" applyAlignment="1">
      <alignment vertical="center"/>
    </xf>
    <xf numFmtId="43" fontId="35" fillId="0" borderId="28" xfId="60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166" fontId="30" fillId="7" borderId="0" xfId="60" applyNumberFormat="1" applyFont="1" applyFill="1" applyBorder="1" applyAlignment="1">
      <alignment horizontal="left" vertical="center"/>
    </xf>
    <xf numFmtId="166" fontId="29" fillId="7" borderId="0" xfId="60" quotePrefix="1" applyNumberFormat="1" applyFont="1" applyFill="1" applyBorder="1" applyAlignment="1">
      <alignment vertical="center"/>
    </xf>
    <xf numFmtId="0" fontId="34" fillId="0" borderId="0" xfId="0" applyFont="1" applyAlignment="1">
      <alignment vertical="center"/>
    </xf>
    <xf numFmtId="166" fontId="34" fillId="0" borderId="0" xfId="60" quotePrefix="1" applyNumberFormat="1" applyFont="1" applyBorder="1" applyAlignment="1">
      <alignment vertical="center"/>
    </xf>
    <xf numFmtId="165" fontId="34" fillId="0" borderId="24" xfId="70" applyFont="1" applyBorder="1" applyAlignment="1">
      <alignment vertical="center"/>
    </xf>
    <xf numFmtId="166" fontId="36" fillId="0" borderId="0" xfId="60" applyNumberFormat="1" applyFont="1" applyAlignment="1">
      <alignment horizontal="right" vertical="center"/>
    </xf>
    <xf numFmtId="166" fontId="35" fillId="0" borderId="9" xfId="60" applyNumberFormat="1" applyFont="1" applyBorder="1" applyAlignment="1">
      <alignment horizontal="left" vertical="center"/>
    </xf>
    <xf numFmtId="166" fontId="35" fillId="0" borderId="10" xfId="60" applyNumberFormat="1" applyFont="1" applyBorder="1" applyAlignment="1">
      <alignment horizontal="left" vertical="center"/>
    </xf>
    <xf numFmtId="0" fontId="34" fillId="0" borderId="23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166" fontId="37" fillId="0" borderId="0" xfId="60" applyNumberFormat="1" applyFont="1" applyAlignment="1">
      <alignment horizontal="center" vertical="center"/>
    </xf>
    <xf numFmtId="166" fontId="34" fillId="8" borderId="7" xfId="60" applyNumberFormat="1" applyFont="1" applyFill="1" applyBorder="1" applyAlignment="1">
      <alignment horizontal="center" vertical="center"/>
    </xf>
    <xf numFmtId="0" fontId="34" fillId="8" borderId="8" xfId="0" applyFont="1" applyFill="1" applyBorder="1" applyAlignment="1">
      <alignment horizontal="center" vertical="center"/>
    </xf>
    <xf numFmtId="166" fontId="34" fillId="8" borderId="11" xfId="60" applyNumberFormat="1" applyFont="1" applyFill="1" applyBorder="1" applyAlignment="1">
      <alignment horizontal="center" vertical="center"/>
    </xf>
    <xf numFmtId="166" fontId="34" fillId="8" borderId="12" xfId="60" applyNumberFormat="1" applyFont="1" applyFill="1" applyBorder="1" applyAlignment="1">
      <alignment horizontal="center" vertical="center"/>
    </xf>
    <xf numFmtId="166" fontId="34" fillId="8" borderId="13" xfId="60" applyNumberFormat="1" applyFont="1" applyFill="1" applyBorder="1" applyAlignment="1">
      <alignment horizontal="center" vertical="center"/>
    </xf>
    <xf numFmtId="166" fontId="34" fillId="8" borderId="14" xfId="60" applyNumberFormat="1" applyFont="1" applyFill="1" applyBorder="1" applyAlignment="1">
      <alignment horizontal="center" vertical="center"/>
    </xf>
    <xf numFmtId="166" fontId="34" fillId="8" borderId="8" xfId="60" applyNumberFormat="1" applyFont="1" applyFill="1" applyBorder="1" applyAlignment="1">
      <alignment horizontal="center" vertical="center"/>
    </xf>
    <xf numFmtId="166" fontId="29" fillId="7" borderId="19" xfId="60" applyNumberFormat="1" applyFont="1" applyFill="1" applyBorder="1" applyAlignment="1">
      <alignment horizontal="right" vertical="center"/>
    </xf>
    <xf numFmtId="166" fontId="35" fillId="0" borderId="22" xfId="60" applyNumberFormat="1" applyFont="1" applyBorder="1" applyAlignment="1">
      <alignment horizontal="center" vertical="center"/>
    </xf>
    <xf numFmtId="166" fontId="35" fillId="0" borderId="16" xfId="60" applyNumberFormat="1" applyFont="1" applyBorder="1" applyAlignment="1">
      <alignment horizontal="center" vertical="center"/>
    </xf>
    <xf numFmtId="166" fontId="35" fillId="0" borderId="20" xfId="60" applyNumberFormat="1" applyFont="1" applyBorder="1" applyAlignment="1">
      <alignment horizontal="left" vertical="center"/>
    </xf>
    <xf numFmtId="166" fontId="35" fillId="0" borderId="21" xfId="60" applyNumberFormat="1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166" fontId="43" fillId="0" borderId="0" xfId="60" applyNumberFormat="1" applyFont="1" applyAlignment="1">
      <alignment horizontal="center" vertical="center"/>
    </xf>
    <xf numFmtId="166" fontId="35" fillId="0" borderId="20" xfId="60" quotePrefix="1" applyNumberFormat="1" applyFont="1" applyBorder="1" applyAlignment="1">
      <alignment horizontal="left" vertical="center"/>
    </xf>
    <xf numFmtId="166" fontId="35" fillId="0" borderId="9" xfId="60" quotePrefix="1" applyNumberFormat="1" applyFont="1" applyBorder="1" applyAlignment="1">
      <alignment horizontal="left" vertical="center"/>
    </xf>
    <xf numFmtId="4" fontId="35" fillId="0" borderId="9" xfId="0" applyNumberFormat="1" applyFont="1" applyBorder="1" applyAlignment="1">
      <alignment horizontal="right" vertical="top"/>
    </xf>
    <xf numFmtId="4" fontId="35" fillId="0" borderId="30" xfId="0" applyNumberFormat="1" applyFont="1" applyBorder="1" applyAlignment="1">
      <alignment horizontal="right" vertical="top"/>
    </xf>
    <xf numFmtId="4" fontId="35" fillId="0" borderId="10" xfId="0" applyNumberFormat="1" applyFont="1" applyBorder="1" applyAlignment="1">
      <alignment horizontal="right" vertical="top"/>
    </xf>
    <xf numFmtId="165" fontId="35" fillId="6" borderId="9" xfId="70" applyFont="1" applyFill="1" applyBorder="1" applyAlignment="1">
      <alignment horizontal="center" vertical="center"/>
    </xf>
    <xf numFmtId="165" fontId="35" fillId="6" borderId="10" xfId="70" applyFont="1" applyFill="1" applyBorder="1" applyAlignment="1">
      <alignment horizontal="center" vertical="center"/>
    </xf>
    <xf numFmtId="3" fontId="35" fillId="0" borderId="9" xfId="0" applyNumberFormat="1" applyFont="1" applyBorder="1" applyAlignment="1">
      <alignment horizontal="center" vertical="top"/>
    </xf>
    <xf numFmtId="3" fontId="35" fillId="0" borderId="30" xfId="0" applyNumberFormat="1" applyFont="1" applyBorder="1" applyAlignment="1">
      <alignment horizontal="center" vertical="top"/>
    </xf>
    <xf numFmtId="3" fontId="35" fillId="0" borderId="10" xfId="0" applyNumberFormat="1" applyFont="1" applyBorder="1" applyAlignment="1">
      <alignment horizontal="center" vertical="top"/>
    </xf>
    <xf numFmtId="181" fontId="35" fillId="6" borderId="9" xfId="70" applyNumberFormat="1" applyFont="1" applyFill="1" applyBorder="1" applyAlignment="1">
      <alignment horizontal="center" vertical="center"/>
    </xf>
    <xf numFmtId="181" fontId="35" fillId="6" borderId="10" xfId="70" applyNumberFormat="1" applyFont="1" applyFill="1" applyBorder="1" applyAlignment="1">
      <alignment horizontal="center" vertical="center"/>
    </xf>
    <xf numFmtId="165" fontId="35" fillId="0" borderId="22" xfId="60" applyNumberFormat="1" applyFont="1" applyBorder="1" applyAlignment="1">
      <alignment horizontal="center" vertical="center"/>
    </xf>
    <xf numFmtId="165" fontId="35" fillId="0" borderId="31" xfId="60" applyNumberFormat="1" applyFont="1" applyBorder="1" applyAlignment="1">
      <alignment horizontal="center" vertical="center"/>
    </xf>
    <xf numFmtId="165" fontId="35" fillId="0" borderId="16" xfId="60" applyNumberFormat="1" applyFont="1" applyBorder="1" applyAlignment="1">
      <alignment horizontal="center" vertical="center"/>
    </xf>
    <xf numFmtId="43" fontId="29" fillId="0" borderId="18" xfId="60" applyNumberFormat="1" applyFont="1" applyBorder="1" applyAlignment="1">
      <alignment horizontal="center" vertical="center"/>
    </xf>
    <xf numFmtId="166" fontId="34" fillId="0" borderId="0" xfId="60" quotePrefix="1" applyNumberFormat="1" applyFont="1" applyBorder="1" applyAlignment="1">
      <alignment horizontal="right" vertic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6" fontId="34" fillId="8" borderId="11" xfId="60" applyNumberFormat="1" applyFont="1" applyFill="1" applyBorder="1" applyAlignment="1">
      <alignment horizontal="center" vertical="center" wrapText="1"/>
    </xf>
    <xf numFmtId="166" fontId="34" fillId="8" borderId="18" xfId="60" applyNumberFormat="1" applyFont="1" applyFill="1" applyBorder="1" applyAlignment="1">
      <alignment horizontal="center" vertical="center" wrapText="1"/>
    </xf>
    <xf numFmtId="166" fontId="34" fillId="8" borderId="12" xfId="60" applyNumberFormat="1" applyFont="1" applyFill="1" applyBorder="1" applyAlignment="1">
      <alignment horizontal="center" vertical="center" wrapText="1"/>
    </xf>
    <xf numFmtId="166" fontId="34" fillId="8" borderId="13" xfId="60" applyNumberFormat="1" applyFont="1" applyFill="1" applyBorder="1" applyAlignment="1">
      <alignment horizontal="center" vertical="center" wrapText="1"/>
    </xf>
    <xf numFmtId="166" fontId="34" fillId="8" borderId="19" xfId="60" applyNumberFormat="1" applyFont="1" applyFill="1" applyBorder="1" applyAlignment="1">
      <alignment horizontal="center" vertical="center" wrapText="1"/>
    </xf>
    <xf numFmtId="166" fontId="34" fillId="8" borderId="14" xfId="60" applyNumberFormat="1" applyFont="1" applyFill="1" applyBorder="1" applyAlignment="1">
      <alignment horizontal="center" vertical="center" wrapText="1"/>
    </xf>
    <xf numFmtId="3" fontId="35" fillId="0" borderId="20" xfId="0" applyNumberFormat="1" applyFont="1" applyBorder="1" applyAlignment="1">
      <alignment horizontal="center" vertical="top"/>
    </xf>
    <xf numFmtId="3" fontId="35" fillId="0" borderId="29" xfId="0" applyNumberFormat="1" applyFont="1" applyBorder="1" applyAlignment="1">
      <alignment horizontal="center" vertical="top"/>
    </xf>
    <xf numFmtId="3" fontId="35" fillId="0" borderId="21" xfId="0" applyNumberFormat="1" applyFont="1" applyBorder="1" applyAlignment="1">
      <alignment horizontal="center" vertical="top"/>
    </xf>
    <xf numFmtId="181" fontId="35" fillId="6" borderId="20" xfId="70" applyNumberFormat="1" applyFont="1" applyFill="1" applyBorder="1" applyAlignment="1">
      <alignment horizontal="center" vertical="center"/>
    </xf>
    <xf numFmtId="181" fontId="35" fillId="6" borderId="21" xfId="70" applyNumberFormat="1" applyFont="1" applyFill="1" applyBorder="1" applyAlignment="1">
      <alignment horizontal="center" vertical="center"/>
    </xf>
    <xf numFmtId="166" fontId="29" fillId="7" borderId="0" xfId="60" quotePrefix="1" applyNumberFormat="1" applyFont="1" applyFill="1" applyBorder="1" applyAlignment="1">
      <alignment horizontal="left" vertical="center"/>
    </xf>
  </cellXfs>
  <cellStyles count="99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" xfId="70" builtinId="3"/>
    <cellStyle name="Comma [00]" xfId="24" xr:uid="{00000000-0005-0000-0000-000019000000}"/>
    <cellStyle name="Comma 10" xfId="84" xr:uid="{AB4881D8-4002-408C-A437-1A99D6099957}"/>
    <cellStyle name="Comma 10 2" xfId="98" xr:uid="{9115E9C7-22AC-4379-AFCC-94755F742721}"/>
    <cellStyle name="Comma 10 2 2" xfId="86" xr:uid="{210A592A-CCF3-4603-9D18-75C3B9776E94}"/>
    <cellStyle name="Comma 2" xfId="65" xr:uid="{00000000-0005-0000-0000-00001A000000}"/>
    <cellStyle name="Comma 2 2" xfId="76" xr:uid="{00000000-0005-0000-0000-00001B000000}"/>
    <cellStyle name="Comma 2 2 3" xfId="91" xr:uid="{89426926-3A72-4BE0-86CC-033FB2F67B29}"/>
    <cellStyle name="Comma 2 4" xfId="90" xr:uid="{740CEC64-13FB-48D4-8A7E-B2C3B52BC9CA}"/>
    <cellStyle name="Comma 21" xfId="92" xr:uid="{68AE56A6-7F86-49C1-895E-09BF157B529E}"/>
    <cellStyle name="Comma 3 5" xfId="93" xr:uid="{8AD364E9-CF85-42A0-A9F6-EEF8B0F87B11}"/>
    <cellStyle name="Comma 4" xfId="94" xr:uid="{B0E70A15-3269-4C7B-8156-4FC0D46D5200}"/>
    <cellStyle name="Comma 5 2" xfId="83" xr:uid="{A6AC30BE-81A3-4003-BBE9-A85140BA0DA6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" xfId="0" builtinId="0"/>
    <cellStyle name="Normal - Style1" xfId="43" xr:uid="{00000000-0005-0000-0000-000030000000}"/>
    <cellStyle name="Normal 2" xfId="75" xr:uid="{00000000-0005-0000-0000-000031000000}"/>
    <cellStyle name="Normal 2 3" xfId="89" xr:uid="{63C1498E-9345-48A1-A102-56F0C2056D38}"/>
    <cellStyle name="Normal 2 4" xfId="77" xr:uid="{00000000-0005-0000-0000-000032000000}"/>
    <cellStyle name="Normal 3" xfId="79" xr:uid="{00000000-0005-0000-0000-000033000000}"/>
    <cellStyle name="Normal 4" xfId="87" xr:uid="{869D82F0-5644-45CD-B5AD-EAB4EBE8327D}"/>
    <cellStyle name="Normal 5 2" xfId="85" xr:uid="{55448E5C-5683-4530-908B-1B07F598F6EE}"/>
    <cellStyle name="Normal 5 2 2" xfId="95" xr:uid="{E02B3819-6507-479E-9702-C737503C7560}"/>
    <cellStyle name="Normal 8" xfId="88" xr:uid="{6747D3C8-49EA-4EF3-8B47-C9B3EA7DF5C0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2 3" xfId="96" xr:uid="{A5AF2BF3-0C98-4D9A-A498-8A9990928C9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  <cellStyle name="ปกติ_NEW คำนวณ Factor- F 2" xfId="97" xr:uid="{DE0792D4-2DF8-4741-BC8F-7CCB3353B63C}"/>
  </cellStyles>
  <dxfs count="0"/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7B91A-7B79-4E5B-9F2C-A77BDB88C83A}">
  <sheetPr>
    <tabColor rgb="FF00B0F0"/>
  </sheetPr>
  <dimension ref="A1:O106"/>
  <sheetViews>
    <sheetView showGridLines="0" view="pageBreakPreview" topLeftCell="A4" zoomScaleNormal="100" zoomScaleSheetLayoutView="100" workbookViewId="0">
      <selection activeCell="G15" sqref="G15"/>
    </sheetView>
  </sheetViews>
  <sheetFormatPr defaultColWidth="7.5" defaultRowHeight="21" customHeight="1"/>
  <cols>
    <col min="1" max="1" width="8.33203125" style="3" customWidth="1"/>
    <col min="2" max="2" width="10.83203125" style="3" customWidth="1"/>
    <col min="3" max="3" width="40.83203125" style="3" customWidth="1"/>
    <col min="4" max="4" width="8.33203125" style="3" customWidth="1"/>
    <col min="5" max="5" width="10.83203125" style="3" customWidth="1"/>
    <col min="6" max="7" width="15.83203125" style="3" customWidth="1"/>
    <col min="8" max="8" width="10.83203125" style="3" customWidth="1"/>
    <col min="9" max="10" width="20.83203125" style="3" customWidth="1"/>
    <col min="11" max="14" width="7.5" style="3"/>
    <col min="15" max="15" width="19.6640625" style="3" customWidth="1"/>
    <col min="16" max="16384" width="7.5" style="3"/>
  </cols>
  <sheetData>
    <row r="1" spans="1:13" ht="21" customHeight="1">
      <c r="A1" s="1"/>
      <c r="B1" s="1"/>
      <c r="C1" s="2" t="s">
        <v>7</v>
      </c>
      <c r="E1" s="38"/>
      <c r="F1" s="38"/>
      <c r="G1" s="90" t="s">
        <v>134</v>
      </c>
      <c r="H1" s="90"/>
      <c r="I1" s="90"/>
      <c r="J1" s="90"/>
    </row>
    <row r="2" spans="1:13" ht="21" customHeight="1">
      <c r="A2" s="110" t="s">
        <v>135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3" ht="21" customHeight="1">
      <c r="A3" s="51" t="s">
        <v>21</v>
      </c>
      <c r="B3" s="51"/>
      <c r="C3" s="49" t="s">
        <v>133</v>
      </c>
      <c r="D3" s="49"/>
      <c r="E3" s="49"/>
      <c r="F3" s="49"/>
      <c r="G3" s="49"/>
      <c r="H3" s="49"/>
      <c r="I3" s="49"/>
      <c r="J3" s="49"/>
    </row>
    <row r="4" spans="1:13" ht="21" customHeight="1">
      <c r="A4" s="50" t="s">
        <v>19</v>
      </c>
      <c r="B4" s="50"/>
      <c r="C4" s="49"/>
      <c r="D4" s="49"/>
      <c r="E4" s="49"/>
      <c r="F4" s="49"/>
      <c r="G4" s="49"/>
      <c r="H4" s="49"/>
      <c r="I4" s="49"/>
      <c r="J4" s="49"/>
    </row>
    <row r="5" spans="1:13" ht="21" customHeight="1">
      <c r="A5" s="51" t="s">
        <v>20</v>
      </c>
      <c r="B5" s="51"/>
      <c r="C5" s="49" t="s">
        <v>22</v>
      </c>
      <c r="D5" s="49"/>
      <c r="E5" s="49"/>
      <c r="F5" s="49"/>
      <c r="G5" s="49"/>
      <c r="H5" s="49"/>
      <c r="I5" s="49"/>
      <c r="J5" s="49"/>
    </row>
    <row r="6" spans="1:13" ht="21" customHeight="1">
      <c r="A6" s="50" t="s">
        <v>19</v>
      </c>
      <c r="B6" s="50"/>
      <c r="C6" s="49"/>
      <c r="D6" s="49"/>
      <c r="E6" s="49"/>
      <c r="F6" s="49"/>
      <c r="G6" s="49"/>
      <c r="H6" s="49"/>
      <c r="I6" s="49"/>
      <c r="J6" s="49"/>
    </row>
    <row r="7" spans="1:13" ht="21" customHeight="1">
      <c r="A7" s="51" t="s">
        <v>136</v>
      </c>
      <c r="B7" s="51"/>
      <c r="C7" s="49"/>
      <c r="D7" s="84" t="s">
        <v>1</v>
      </c>
      <c r="E7" s="51">
        <v>1</v>
      </c>
      <c r="F7" s="85" t="s">
        <v>137</v>
      </c>
      <c r="G7" s="51"/>
      <c r="I7" s="51"/>
      <c r="J7" s="51"/>
    </row>
    <row r="8" spans="1:13" ht="21" customHeight="1" thickBot="1">
      <c r="A8" s="51" t="s">
        <v>155</v>
      </c>
      <c r="B8" s="86"/>
      <c r="C8" s="86"/>
      <c r="E8" s="51"/>
      <c r="F8" s="6"/>
      <c r="G8" s="51"/>
      <c r="H8" s="6"/>
      <c r="I8" s="6"/>
      <c r="J8" s="6"/>
    </row>
    <row r="9" spans="1:13" ht="22.5" customHeight="1" thickTop="1">
      <c r="A9" s="97" t="s">
        <v>8</v>
      </c>
      <c r="B9" s="99" t="s">
        <v>9</v>
      </c>
      <c r="C9" s="100"/>
      <c r="D9" s="131" t="s">
        <v>138</v>
      </c>
      <c r="E9" s="132"/>
      <c r="F9" s="133"/>
      <c r="G9" s="97" t="s">
        <v>0</v>
      </c>
      <c r="H9" s="131" t="s">
        <v>139</v>
      </c>
      <c r="I9" s="133"/>
      <c r="J9" s="97" t="s">
        <v>3</v>
      </c>
    </row>
    <row r="10" spans="1:13" ht="22.5" customHeight="1" thickBot="1">
      <c r="A10" s="98"/>
      <c r="B10" s="101"/>
      <c r="C10" s="102"/>
      <c r="D10" s="134"/>
      <c r="E10" s="135"/>
      <c r="F10" s="136"/>
      <c r="G10" s="103"/>
      <c r="H10" s="134"/>
      <c r="I10" s="136"/>
      <c r="J10" s="98"/>
    </row>
    <row r="11" spans="1:13" s="12" customFormat="1" ht="21" customHeight="1" thickTop="1">
      <c r="A11" s="17"/>
      <c r="B11" s="111"/>
      <c r="C11" s="108"/>
      <c r="D11" s="137"/>
      <c r="E11" s="138"/>
      <c r="F11" s="139"/>
      <c r="G11" s="18"/>
      <c r="H11" s="140"/>
      <c r="I11" s="141"/>
      <c r="J11" s="64"/>
    </row>
    <row r="12" spans="1:13" s="12" customFormat="1" ht="21" customHeight="1">
      <c r="A12" s="17">
        <v>1</v>
      </c>
      <c r="B12" s="112" t="s">
        <v>140</v>
      </c>
      <c r="C12" s="92"/>
      <c r="D12" s="113"/>
      <c r="E12" s="114"/>
      <c r="F12" s="115"/>
      <c r="G12" s="63">
        <f>ปร.4!H14</f>
        <v>0</v>
      </c>
      <c r="H12" s="116">
        <f>G12*D12</f>
        <v>0</v>
      </c>
      <c r="I12" s="117"/>
      <c r="J12" s="64"/>
    </row>
    <row r="13" spans="1:13" s="12" customFormat="1" ht="21" customHeight="1">
      <c r="A13" s="17"/>
      <c r="B13" s="112" t="s">
        <v>141</v>
      </c>
      <c r="C13" s="92"/>
      <c r="D13" s="118"/>
      <c r="E13" s="119"/>
      <c r="F13" s="120"/>
      <c r="G13" s="18"/>
      <c r="H13" s="121"/>
      <c r="I13" s="122"/>
      <c r="J13" s="64"/>
    </row>
    <row r="14" spans="1:13" s="12" customFormat="1" ht="21" customHeight="1">
      <c r="A14" s="80"/>
      <c r="B14" s="74"/>
      <c r="C14" s="75"/>
      <c r="D14" s="118"/>
      <c r="E14" s="119"/>
      <c r="F14" s="120"/>
      <c r="G14" s="18"/>
      <c r="H14" s="121"/>
      <c r="I14" s="122"/>
      <c r="J14" s="83"/>
      <c r="M14" s="12" t="s">
        <v>10</v>
      </c>
    </row>
    <row r="15" spans="1:13" s="12" customFormat="1" ht="21" customHeight="1">
      <c r="A15" s="19"/>
      <c r="B15" s="74"/>
      <c r="C15" s="75"/>
      <c r="D15" s="118"/>
      <c r="E15" s="119"/>
      <c r="F15" s="120"/>
      <c r="G15" s="18"/>
      <c r="H15" s="121"/>
      <c r="I15" s="122"/>
      <c r="J15" s="79"/>
    </row>
    <row r="16" spans="1:13" s="12" customFormat="1" ht="21" customHeight="1" thickBot="1">
      <c r="A16" s="21"/>
      <c r="B16" s="105"/>
      <c r="C16" s="106"/>
      <c r="D16" s="123"/>
      <c r="E16" s="124"/>
      <c r="F16" s="125"/>
      <c r="G16" s="22"/>
      <c r="H16" s="123"/>
      <c r="I16" s="125"/>
      <c r="J16" s="21"/>
    </row>
    <row r="17" spans="1:15" ht="21" customHeight="1" thickTop="1">
      <c r="A17" s="6"/>
      <c r="B17" s="6"/>
      <c r="C17" s="66"/>
      <c r="D17" s="8"/>
      <c r="E17" s="8"/>
      <c r="F17" s="8"/>
      <c r="G17" s="65" t="s">
        <v>13</v>
      </c>
      <c r="H17" s="126">
        <f>SUM(H11:I15)</f>
        <v>0</v>
      </c>
      <c r="I17" s="126"/>
      <c r="J17" s="70"/>
      <c r="O17" s="13"/>
    </row>
    <row r="18" spans="1:15" ht="21" customHeight="1">
      <c r="A18" s="6"/>
      <c r="B18" s="6"/>
      <c r="C18" s="7"/>
      <c r="D18" s="8"/>
      <c r="E18" s="8"/>
      <c r="F18" s="8"/>
      <c r="G18" s="8"/>
      <c r="H18" s="8"/>
      <c r="I18" s="65"/>
      <c r="J18" s="70"/>
      <c r="O18" s="13"/>
    </row>
    <row r="19" spans="1:15" ht="21" customHeight="1">
      <c r="A19" s="26"/>
      <c r="D19" s="127" t="s">
        <v>120</v>
      </c>
      <c r="E19" s="127"/>
      <c r="F19" s="127"/>
      <c r="G19" s="127"/>
      <c r="H19" s="88"/>
      <c r="I19" s="67">
        <f>SUM(D12)</f>
        <v>0</v>
      </c>
      <c r="J19" s="11"/>
      <c r="K19" s="8"/>
    </row>
    <row r="20" spans="1:15" ht="21" customHeight="1">
      <c r="A20" s="27"/>
      <c r="B20" s="27"/>
      <c r="C20" s="29"/>
      <c r="D20" s="127" t="s">
        <v>121</v>
      </c>
      <c r="E20" s="127"/>
      <c r="F20" s="127"/>
      <c r="G20" s="127"/>
      <c r="H20" s="88"/>
      <c r="I20" s="68">
        <f>G12</f>
        <v>0</v>
      </c>
      <c r="J20" s="30"/>
      <c r="K20" s="8"/>
    </row>
    <row r="21" spans="1:15" ht="21" customHeight="1">
      <c r="A21" s="29"/>
      <c r="B21" s="29"/>
      <c r="C21" s="29"/>
      <c r="D21" s="127" t="s">
        <v>122</v>
      </c>
      <c r="E21" s="127"/>
      <c r="F21" s="127"/>
      <c r="G21" s="127"/>
      <c r="H21" s="88"/>
      <c r="I21" s="69">
        <f>I19*I20</f>
        <v>0</v>
      </c>
      <c r="J21" s="30"/>
      <c r="K21" s="8"/>
    </row>
    <row r="22" spans="1:15" ht="21" customHeight="1">
      <c r="A22" s="29"/>
      <c r="B22" s="29"/>
      <c r="C22" s="29"/>
      <c r="D22" s="34" t="s">
        <v>10</v>
      </c>
      <c r="E22" s="29"/>
      <c r="F22" s="33"/>
      <c r="G22" s="109"/>
      <c r="H22" s="109"/>
      <c r="I22" s="32"/>
      <c r="J22" s="30"/>
      <c r="K22" s="9"/>
      <c r="L22" s="9"/>
    </row>
    <row r="23" spans="1:15" ht="21" customHeight="1">
      <c r="A23" s="29"/>
      <c r="B23" s="29"/>
      <c r="C23" s="29"/>
      <c r="D23" s="29"/>
      <c r="E23" s="29"/>
      <c r="F23" s="33"/>
      <c r="G23" s="109"/>
      <c r="H23" s="109"/>
      <c r="I23" s="32"/>
      <c r="J23" s="30"/>
      <c r="K23" s="9"/>
      <c r="L23" s="9"/>
    </row>
    <row r="24" spans="1:15" ht="21" customHeight="1">
      <c r="A24" s="31"/>
      <c r="B24" s="31"/>
      <c r="C24" s="31"/>
      <c r="D24" s="12"/>
      <c r="E24" s="12"/>
      <c r="F24" s="33"/>
      <c r="G24" s="109"/>
      <c r="H24" s="109"/>
      <c r="I24" s="32"/>
      <c r="J24" s="30"/>
      <c r="K24" s="9"/>
      <c r="L24" s="9"/>
    </row>
    <row r="25" spans="1:15" ht="21" customHeight="1">
      <c r="A25" s="32"/>
      <c r="B25" s="32"/>
      <c r="C25" s="32"/>
      <c r="D25" s="12"/>
      <c r="E25" s="12"/>
      <c r="F25" s="33"/>
      <c r="G25" s="109"/>
      <c r="H25" s="109"/>
      <c r="I25" s="32"/>
      <c r="J25" s="30"/>
      <c r="K25" s="10"/>
    </row>
    <row r="26" spans="1:15" ht="21" customHeight="1">
      <c r="A26" s="30"/>
      <c r="B26" s="30"/>
      <c r="C26" s="30"/>
      <c r="D26" s="30"/>
      <c r="E26" s="30"/>
      <c r="F26" s="33"/>
      <c r="G26" s="128"/>
      <c r="H26" s="128"/>
      <c r="I26" s="44"/>
      <c r="J26" s="30"/>
      <c r="K26" s="8"/>
    </row>
    <row r="27" spans="1:15" ht="21" customHeight="1">
      <c r="A27" s="30"/>
      <c r="B27" s="30"/>
      <c r="C27" s="30"/>
      <c r="D27" s="30"/>
      <c r="E27" s="30"/>
      <c r="F27" s="33"/>
      <c r="G27" s="12"/>
      <c r="H27" s="12"/>
      <c r="I27" s="12"/>
      <c r="J27" s="30"/>
      <c r="K27" s="9"/>
      <c r="L27" s="9"/>
    </row>
    <row r="28" spans="1:15" ht="21" customHeight="1">
      <c r="A28" s="30"/>
      <c r="B28" s="30"/>
      <c r="C28" s="30"/>
      <c r="D28" s="30"/>
      <c r="E28" s="29"/>
      <c r="F28" s="30"/>
      <c r="G28" s="29"/>
      <c r="H28" s="30"/>
      <c r="I28" s="30"/>
      <c r="J28" s="30"/>
      <c r="K28" s="9"/>
      <c r="L28" s="9"/>
    </row>
    <row r="29" spans="1:15" ht="21" customHeight="1">
      <c r="A29" s="31"/>
      <c r="B29" s="31"/>
      <c r="C29" s="31"/>
      <c r="D29" s="12"/>
      <c r="E29" s="37"/>
      <c r="F29" s="12"/>
      <c r="G29" s="37"/>
      <c r="H29" s="12"/>
      <c r="I29" s="12"/>
      <c r="J29" s="31"/>
      <c r="K29" s="9"/>
      <c r="L29" s="9"/>
    </row>
    <row r="30" spans="1:15" ht="21" customHeight="1">
      <c r="A30" s="12"/>
      <c r="B30" s="29"/>
      <c r="C30" s="29"/>
      <c r="D30" s="29"/>
      <c r="E30" s="29"/>
      <c r="F30" s="33"/>
      <c r="G30" s="109"/>
      <c r="H30" s="109"/>
      <c r="I30" s="32"/>
      <c r="J30" s="30"/>
    </row>
    <row r="31" spans="1:15" ht="21" customHeight="1">
      <c r="A31" s="12"/>
      <c r="B31" s="31"/>
      <c r="C31" s="31"/>
      <c r="D31" s="109" t="s">
        <v>146</v>
      </c>
      <c r="E31" s="109"/>
      <c r="F31" s="109"/>
      <c r="G31" s="109"/>
      <c r="H31" s="12"/>
      <c r="I31" s="32"/>
      <c r="J31" s="30"/>
    </row>
    <row r="32" spans="1:15" ht="21" customHeight="1">
      <c r="A32" s="12"/>
      <c r="B32" s="32"/>
      <c r="C32" s="32"/>
      <c r="D32" s="109" t="s">
        <v>145</v>
      </c>
      <c r="E32" s="109"/>
      <c r="F32" s="109"/>
      <c r="G32" s="109"/>
      <c r="H32" s="12"/>
      <c r="I32" s="32"/>
      <c r="J32" s="30"/>
    </row>
    <row r="33" spans="1:12" ht="21" customHeight="1">
      <c r="A33" s="12"/>
      <c r="B33" s="30"/>
      <c r="C33" s="30"/>
      <c r="D33" s="109" t="s">
        <v>144</v>
      </c>
      <c r="E33" s="109"/>
      <c r="F33" s="109"/>
      <c r="G33" s="109"/>
      <c r="H33" s="87"/>
      <c r="I33" s="44"/>
      <c r="J33" s="30"/>
    </row>
    <row r="34" spans="1:12" ht="21" customHeight="1">
      <c r="B34" s="109" t="s">
        <v>146</v>
      </c>
      <c r="C34" s="109"/>
      <c r="D34" s="109"/>
      <c r="E34" s="30"/>
      <c r="F34" s="33"/>
      <c r="G34" s="12"/>
      <c r="H34" s="109" t="s">
        <v>146</v>
      </c>
      <c r="I34" s="109"/>
      <c r="J34" s="109"/>
    </row>
    <row r="35" spans="1:12" ht="21" customHeight="1">
      <c r="A35" s="26"/>
      <c r="B35" s="109" t="s">
        <v>149</v>
      </c>
      <c r="C35" s="109"/>
      <c r="D35" s="109"/>
      <c r="E35" s="29"/>
      <c r="F35" s="30"/>
      <c r="G35" s="29"/>
      <c r="H35" s="109" t="s">
        <v>150</v>
      </c>
      <c r="I35" s="109"/>
      <c r="J35" s="109"/>
    </row>
    <row r="36" spans="1:12" ht="21" customHeight="1">
      <c r="A36" s="27"/>
      <c r="B36" s="109" t="s">
        <v>147</v>
      </c>
      <c r="C36" s="109"/>
      <c r="D36" s="109"/>
      <c r="E36" s="37"/>
      <c r="F36" s="12"/>
      <c r="G36" s="37"/>
      <c r="H36" s="109" t="s">
        <v>148</v>
      </c>
      <c r="I36" s="109"/>
      <c r="J36" s="109"/>
      <c r="K36" s="8"/>
    </row>
    <row r="37" spans="1:12" ht="21" customHeight="1">
      <c r="A37" s="29"/>
      <c r="B37" s="29"/>
      <c r="C37" s="29"/>
      <c r="D37" s="34"/>
      <c r="E37" s="29"/>
      <c r="F37" s="33"/>
      <c r="G37" s="109"/>
      <c r="H37" s="109"/>
      <c r="I37" s="32"/>
      <c r="J37" s="30"/>
      <c r="K37" s="9"/>
      <c r="L37" s="9"/>
    </row>
    <row r="38" spans="1:12" ht="21" customHeight="1">
      <c r="A38" s="29"/>
      <c r="B38" s="29"/>
      <c r="C38" s="29"/>
      <c r="D38" s="29"/>
      <c r="E38" s="29"/>
      <c r="F38" s="33"/>
      <c r="G38" s="109"/>
      <c r="H38" s="109"/>
      <c r="I38" s="32"/>
      <c r="J38" s="30"/>
      <c r="K38" s="9"/>
      <c r="L38" s="9"/>
    </row>
    <row r="39" spans="1:12" ht="21" customHeight="1">
      <c r="A39" s="31"/>
      <c r="B39" s="31"/>
      <c r="C39" s="31"/>
      <c r="D39" s="12"/>
      <c r="E39" s="12"/>
      <c r="F39" s="33"/>
      <c r="G39" s="109"/>
      <c r="H39" s="109"/>
      <c r="I39" s="32"/>
      <c r="J39" s="30"/>
      <c r="K39" s="9"/>
      <c r="L39" s="9"/>
    </row>
    <row r="40" spans="1:12" ht="21" customHeight="1">
      <c r="A40" s="32"/>
      <c r="B40" s="32"/>
      <c r="C40" s="32"/>
      <c r="D40" s="12"/>
      <c r="E40" s="12"/>
      <c r="F40" s="33"/>
      <c r="G40" s="130"/>
      <c r="H40" s="130"/>
      <c r="I40" s="37"/>
      <c r="J40" s="30"/>
      <c r="K40" s="10"/>
    </row>
    <row r="42" spans="1:12" ht="21" customHeight="1">
      <c r="A42" s="30"/>
      <c r="B42" s="30"/>
      <c r="C42" s="30"/>
      <c r="D42" s="30"/>
      <c r="E42" s="30"/>
      <c r="F42" s="33"/>
      <c r="G42" s="130"/>
      <c r="H42" s="109"/>
      <c r="I42" s="32"/>
      <c r="J42" s="30"/>
      <c r="K42" s="8"/>
    </row>
    <row r="43" spans="1:12" ht="21" customHeight="1">
      <c r="A43" s="30"/>
      <c r="B43" s="30"/>
      <c r="C43" s="30"/>
      <c r="D43" s="30"/>
      <c r="E43" s="30"/>
      <c r="F43" s="33"/>
      <c r="G43" s="129"/>
      <c r="H43" s="128"/>
      <c r="I43" s="44"/>
      <c r="J43" s="30"/>
      <c r="K43" s="8"/>
    </row>
    <row r="45" spans="1:12" ht="21" customHeight="1">
      <c r="A45" s="26"/>
      <c r="B45" s="26"/>
    </row>
    <row r="46" spans="1:12" ht="21" customHeight="1">
      <c r="A46" s="27"/>
      <c r="B46" s="27"/>
      <c r="C46" s="29"/>
      <c r="D46" s="12"/>
      <c r="E46" s="12"/>
      <c r="F46" s="33"/>
      <c r="G46" s="109"/>
      <c r="H46" s="109"/>
      <c r="I46" s="32"/>
      <c r="J46" s="30"/>
      <c r="K46" s="8"/>
    </row>
    <row r="47" spans="1:12" ht="21" customHeight="1">
      <c r="A47" s="27"/>
      <c r="B47" s="27"/>
      <c r="C47" s="29"/>
      <c r="D47" s="12"/>
      <c r="E47" s="12"/>
      <c r="F47" s="33"/>
      <c r="G47" s="109"/>
      <c r="H47" s="109"/>
      <c r="I47" s="32"/>
      <c r="J47" s="30"/>
      <c r="K47" s="8"/>
    </row>
    <row r="48" spans="1:12" ht="21" customHeight="1">
      <c r="A48" s="29"/>
      <c r="B48" s="29"/>
      <c r="C48" s="29"/>
      <c r="D48" s="34"/>
      <c r="E48" s="29"/>
      <c r="F48" s="33"/>
      <c r="G48" s="109"/>
      <c r="H48" s="109"/>
      <c r="I48" s="32"/>
      <c r="J48" s="30"/>
      <c r="K48" s="9"/>
      <c r="L48" s="9"/>
    </row>
    <row r="49" spans="1:12" ht="21" customHeight="1">
      <c r="A49" s="29"/>
      <c r="B49" s="29"/>
      <c r="C49" s="29"/>
      <c r="D49" s="29"/>
      <c r="E49" s="29"/>
      <c r="F49" s="33"/>
      <c r="G49" s="109"/>
      <c r="H49" s="109"/>
      <c r="I49" s="32"/>
      <c r="J49" s="30"/>
      <c r="K49" s="9"/>
      <c r="L49" s="9"/>
    </row>
    <row r="50" spans="1:12" ht="21" customHeight="1">
      <c r="A50" s="31"/>
      <c r="B50" s="31"/>
      <c r="C50" s="31"/>
      <c r="D50" s="12"/>
      <c r="E50" s="12"/>
      <c r="F50" s="33"/>
      <c r="G50" s="109"/>
      <c r="H50" s="109"/>
      <c r="I50" s="32"/>
      <c r="J50" s="30"/>
      <c r="K50" s="9"/>
      <c r="L50" s="9"/>
    </row>
    <row r="51" spans="1:12" ht="21" customHeight="1">
      <c r="A51" s="32"/>
      <c r="B51" s="32"/>
      <c r="C51" s="32"/>
      <c r="D51" s="12"/>
      <c r="E51" s="12"/>
      <c r="F51" s="33"/>
      <c r="G51" s="130"/>
      <c r="H51" s="130"/>
      <c r="I51" s="37"/>
      <c r="J51" s="30"/>
      <c r="K51" s="10"/>
    </row>
    <row r="52" spans="1:12" ht="21" customHeight="1">
      <c r="F52" s="33"/>
      <c r="G52" s="130"/>
      <c r="H52" s="130"/>
      <c r="I52" s="37"/>
      <c r="J52" s="30"/>
    </row>
    <row r="53" spans="1:12" ht="21" customHeight="1">
      <c r="A53" s="30"/>
      <c r="B53" s="30"/>
      <c r="C53" s="30"/>
      <c r="D53" s="30"/>
      <c r="E53" s="30"/>
      <c r="F53" s="33"/>
      <c r="G53" s="130"/>
      <c r="H53" s="109"/>
      <c r="I53" s="32"/>
      <c r="J53" s="30"/>
      <c r="K53" s="8"/>
    </row>
    <row r="54" spans="1:12" ht="21" customHeight="1">
      <c r="A54" s="30"/>
      <c r="B54" s="30"/>
      <c r="C54" s="30"/>
      <c r="D54" s="30"/>
      <c r="E54" s="30"/>
      <c r="F54" s="33"/>
      <c r="G54" s="129"/>
      <c r="H54" s="128"/>
      <c r="I54" s="44"/>
      <c r="J54" s="30"/>
      <c r="K54" s="8"/>
    </row>
    <row r="56" spans="1:12" ht="21" customHeight="1">
      <c r="A56" s="26"/>
      <c r="B56" s="26"/>
    </row>
    <row r="57" spans="1:12" ht="21" customHeight="1">
      <c r="A57" s="27"/>
      <c r="B57" s="27"/>
      <c r="C57" s="29"/>
      <c r="D57" s="12"/>
      <c r="E57" s="12"/>
      <c r="F57" s="33"/>
      <c r="G57" s="130"/>
      <c r="H57" s="130"/>
      <c r="I57" s="37"/>
      <c r="J57" s="30"/>
      <c r="K57" s="8"/>
    </row>
    <row r="58" spans="1:12" ht="21" customHeight="1">
      <c r="A58" s="27"/>
      <c r="B58" s="27"/>
      <c r="C58" s="29"/>
      <c r="D58" s="12"/>
      <c r="E58" s="12"/>
      <c r="F58" s="33"/>
      <c r="G58" s="109"/>
      <c r="H58" s="109"/>
      <c r="I58" s="32"/>
      <c r="J58" s="30"/>
      <c r="K58" s="8"/>
    </row>
    <row r="59" spans="1:12" ht="21" customHeight="1">
      <c r="A59" s="29"/>
      <c r="B59" s="29"/>
      <c r="C59" s="39"/>
      <c r="D59" s="30"/>
      <c r="E59" s="29"/>
      <c r="F59" s="33"/>
      <c r="G59" s="109"/>
      <c r="H59" s="109"/>
      <c r="I59" s="32"/>
      <c r="J59" s="30"/>
      <c r="K59" s="9"/>
      <c r="L59" s="9"/>
    </row>
    <row r="60" spans="1:12" ht="21" customHeight="1">
      <c r="A60" s="29"/>
      <c r="B60" s="29"/>
      <c r="C60" s="29"/>
      <c r="D60" s="34"/>
      <c r="E60" s="29"/>
      <c r="F60" s="33"/>
      <c r="G60" s="32"/>
      <c r="H60" s="32"/>
      <c r="I60" s="32"/>
      <c r="J60" s="30"/>
      <c r="K60" s="9"/>
      <c r="L60" s="9"/>
    </row>
    <row r="61" spans="1:12" ht="21" customHeight="1">
      <c r="A61" s="29"/>
      <c r="B61" s="29"/>
      <c r="C61" s="29"/>
      <c r="D61" s="29"/>
      <c r="E61" s="29"/>
      <c r="F61" s="33"/>
      <c r="G61" s="109"/>
      <c r="H61" s="109"/>
      <c r="I61" s="32"/>
      <c r="J61" s="30"/>
      <c r="K61" s="9"/>
      <c r="L61" s="9"/>
    </row>
    <row r="62" spans="1:12" ht="21" customHeight="1">
      <c r="A62" s="31"/>
      <c r="B62" s="31"/>
      <c r="C62" s="31"/>
      <c r="D62" s="12"/>
      <c r="E62" s="12"/>
      <c r="F62" s="33"/>
      <c r="G62" s="109"/>
      <c r="H62" s="109"/>
      <c r="I62" s="32"/>
      <c r="J62" s="30"/>
      <c r="K62" s="9"/>
      <c r="L62" s="9"/>
    </row>
    <row r="63" spans="1:12" ht="21" customHeight="1">
      <c r="A63" s="32"/>
      <c r="B63" s="32"/>
      <c r="C63" s="32"/>
      <c r="D63" s="12"/>
      <c r="E63" s="12"/>
      <c r="F63" s="33"/>
      <c r="G63" s="130"/>
      <c r="H63" s="130"/>
      <c r="I63" s="37"/>
      <c r="J63" s="30"/>
      <c r="K63" s="10"/>
    </row>
    <row r="64" spans="1:12" ht="21" customHeight="1">
      <c r="F64" s="33"/>
      <c r="G64" s="130"/>
      <c r="H64" s="130"/>
      <c r="I64" s="37"/>
      <c r="J64" s="30"/>
    </row>
    <row r="65" spans="1:11" ht="21" customHeight="1">
      <c r="C65" s="30"/>
      <c r="D65" s="30"/>
      <c r="E65" s="30"/>
      <c r="F65" s="33"/>
      <c r="G65" s="130"/>
      <c r="H65" s="109"/>
      <c r="I65" s="32"/>
      <c r="J65" s="30"/>
    </row>
    <row r="66" spans="1:11" ht="21" customHeight="1">
      <c r="A66" s="30"/>
      <c r="B66" s="30"/>
      <c r="C66" s="30"/>
      <c r="D66" s="30"/>
      <c r="E66" s="30"/>
      <c r="F66" s="33"/>
      <c r="G66" s="130"/>
      <c r="H66" s="109"/>
      <c r="I66" s="32"/>
      <c r="J66" s="30"/>
      <c r="K66" s="8"/>
    </row>
    <row r="67" spans="1:11" ht="21" customHeight="1">
      <c r="A67" s="30"/>
      <c r="B67" s="30"/>
      <c r="C67" s="30"/>
      <c r="D67" s="30"/>
      <c r="E67" s="30"/>
      <c r="F67" s="33"/>
      <c r="G67" s="129"/>
      <c r="H67" s="128"/>
      <c r="I67" s="44"/>
      <c r="J67" s="30"/>
      <c r="K67" s="8"/>
    </row>
    <row r="70" spans="1:11" ht="21" customHeight="1">
      <c r="G70" s="90"/>
      <c r="H70" s="90"/>
      <c r="I70" s="90"/>
      <c r="J70" s="90"/>
    </row>
    <row r="71" spans="1:11" ht="21" customHeight="1">
      <c r="A71" s="26"/>
      <c r="B71" s="26"/>
    </row>
    <row r="72" spans="1:11" ht="21" customHeight="1">
      <c r="A72" s="26"/>
      <c r="B72" s="26"/>
      <c r="G72" s="41"/>
    </row>
    <row r="73" spans="1:11" ht="21" customHeight="1">
      <c r="A73" s="26"/>
      <c r="B73" s="26"/>
      <c r="G73" s="41"/>
      <c r="H73" s="42"/>
      <c r="I73" s="42"/>
    </row>
    <row r="74" spans="1:11" ht="21" customHeight="1">
      <c r="A74" s="26"/>
      <c r="B74" s="26"/>
      <c r="G74" s="41"/>
      <c r="H74" s="42"/>
      <c r="I74" s="42"/>
    </row>
    <row r="75" spans="1:11" ht="21" customHeight="1">
      <c r="A75" s="26"/>
      <c r="B75" s="26"/>
      <c r="G75" s="41"/>
      <c r="H75" s="42"/>
      <c r="I75" s="42"/>
    </row>
    <row r="76" spans="1:11" ht="21" customHeight="1">
      <c r="A76" s="27"/>
      <c r="B76" s="27"/>
      <c r="C76" s="29"/>
      <c r="D76" s="40"/>
      <c r="E76" s="12"/>
      <c r="F76" s="33"/>
      <c r="G76" s="130"/>
      <c r="H76" s="130"/>
      <c r="I76" s="37"/>
      <c r="J76" s="30"/>
      <c r="K76" s="8"/>
    </row>
    <row r="77" spans="1:11" ht="21" customHeight="1">
      <c r="F77" s="33"/>
      <c r="G77" s="33"/>
      <c r="H77" s="12"/>
      <c r="I77" s="12"/>
      <c r="J77" s="30"/>
    </row>
    <row r="78" spans="1:11" ht="21" customHeight="1">
      <c r="F78" s="33"/>
      <c r="G78" s="33"/>
      <c r="H78" s="12"/>
      <c r="I78" s="12"/>
      <c r="J78" s="30"/>
    </row>
    <row r="79" spans="1:11" ht="21" customHeight="1">
      <c r="G79" s="33"/>
      <c r="H79" s="12"/>
      <c r="I79" s="12"/>
      <c r="J79" s="30"/>
    </row>
    <row r="80" spans="1:11" ht="21" customHeight="1">
      <c r="G80" s="33"/>
      <c r="H80" s="12"/>
      <c r="I80" s="12"/>
      <c r="J80" s="30"/>
    </row>
    <row r="82" spans="1:10" ht="21" customHeight="1">
      <c r="G82" s="33"/>
      <c r="H82" s="12"/>
      <c r="I82" s="12"/>
      <c r="J82" s="30"/>
    </row>
    <row r="83" spans="1:10" ht="21" customHeight="1">
      <c r="G83" s="33"/>
      <c r="H83" s="12"/>
      <c r="I83" s="12"/>
      <c r="J83" s="30"/>
    </row>
    <row r="84" spans="1:10" ht="21" customHeight="1">
      <c r="G84" s="33"/>
      <c r="H84" s="12"/>
      <c r="I84" s="12"/>
      <c r="J84" s="30"/>
    </row>
    <row r="86" spans="1:10" ht="21" customHeight="1">
      <c r="A86" s="26"/>
      <c r="B86" s="26"/>
    </row>
    <row r="87" spans="1:10" ht="21" customHeight="1">
      <c r="A87" s="26"/>
      <c r="B87" s="26"/>
      <c r="G87" s="41"/>
    </row>
    <row r="88" spans="1:10" ht="21" customHeight="1">
      <c r="A88" s="26"/>
      <c r="B88" s="26"/>
      <c r="G88" s="41"/>
      <c r="H88" s="42"/>
      <c r="I88" s="42"/>
    </row>
    <row r="89" spans="1:10" ht="21" customHeight="1">
      <c r="A89" s="26"/>
      <c r="B89" s="26"/>
      <c r="G89" s="41"/>
      <c r="H89" s="42"/>
      <c r="I89" s="42"/>
    </row>
    <row r="90" spans="1:10" ht="21" customHeight="1">
      <c r="A90" s="26"/>
      <c r="B90" s="26"/>
      <c r="G90" s="41"/>
      <c r="H90" s="42"/>
      <c r="I90" s="42"/>
    </row>
    <row r="91" spans="1:10" ht="21" customHeight="1">
      <c r="A91" s="27"/>
      <c r="B91" s="27"/>
      <c r="C91" s="29"/>
      <c r="D91" s="40"/>
      <c r="E91" s="12"/>
      <c r="F91" s="33"/>
      <c r="G91" s="130"/>
      <c r="H91" s="130"/>
      <c r="I91" s="37"/>
      <c r="J91" s="30"/>
    </row>
    <row r="92" spans="1:10" ht="21" customHeight="1">
      <c r="F92" s="33"/>
      <c r="G92" s="33"/>
      <c r="H92" s="12"/>
      <c r="I92" s="12"/>
      <c r="J92" s="30"/>
    </row>
    <row r="93" spans="1:10" ht="21" customHeight="1">
      <c r="F93" s="33"/>
      <c r="G93" s="33"/>
      <c r="H93" s="12"/>
      <c r="I93" s="12"/>
      <c r="J93" s="30"/>
    </row>
    <row r="94" spans="1:10" ht="21" customHeight="1">
      <c r="G94" s="33"/>
      <c r="H94" s="12"/>
      <c r="I94" s="12"/>
      <c r="J94" s="30"/>
    </row>
    <row r="95" spans="1:10" ht="21" customHeight="1">
      <c r="G95" s="33"/>
      <c r="H95" s="12"/>
      <c r="I95" s="12"/>
      <c r="J95" s="30"/>
    </row>
    <row r="96" spans="1:10" ht="21" customHeight="1">
      <c r="G96" s="33"/>
      <c r="H96" s="12"/>
      <c r="I96" s="12"/>
      <c r="J96" s="30"/>
    </row>
    <row r="106" spans="7:10" ht="21" customHeight="1">
      <c r="G106" s="90"/>
      <c r="H106" s="90"/>
      <c r="I106" s="90"/>
      <c r="J106" s="90"/>
    </row>
  </sheetData>
  <mergeCells count="72">
    <mergeCell ref="G40:H40"/>
    <mergeCell ref="G42:H42"/>
    <mergeCell ref="G43:H43"/>
    <mergeCell ref="G91:H91"/>
    <mergeCell ref="G106:J106"/>
    <mergeCell ref="D9:F10"/>
    <mergeCell ref="H9:I10"/>
    <mergeCell ref="D11:F11"/>
    <mergeCell ref="H11:I11"/>
    <mergeCell ref="G61:H61"/>
    <mergeCell ref="G62:H62"/>
    <mergeCell ref="G63:H63"/>
    <mergeCell ref="G64:H64"/>
    <mergeCell ref="G65:H65"/>
    <mergeCell ref="G66:H66"/>
    <mergeCell ref="G52:H52"/>
    <mergeCell ref="G53:H53"/>
    <mergeCell ref="D15:F15"/>
    <mergeCell ref="G59:H59"/>
    <mergeCell ref="G67:H67"/>
    <mergeCell ref="H35:J35"/>
    <mergeCell ref="B36:D36"/>
    <mergeCell ref="H36:J36"/>
    <mergeCell ref="G76:H76"/>
    <mergeCell ref="G46:H46"/>
    <mergeCell ref="G47:H47"/>
    <mergeCell ref="G48:H48"/>
    <mergeCell ref="G49:H49"/>
    <mergeCell ref="G50:H50"/>
    <mergeCell ref="G51:H51"/>
    <mergeCell ref="G37:H37"/>
    <mergeCell ref="G39:H39"/>
    <mergeCell ref="G54:H54"/>
    <mergeCell ref="G57:H57"/>
    <mergeCell ref="G58:H58"/>
    <mergeCell ref="H17:I17"/>
    <mergeCell ref="D19:G19"/>
    <mergeCell ref="D20:G20"/>
    <mergeCell ref="D21:G21"/>
    <mergeCell ref="G70:J70"/>
    <mergeCell ref="G24:H24"/>
    <mergeCell ref="G25:H25"/>
    <mergeCell ref="G26:H26"/>
    <mergeCell ref="G38:H38"/>
    <mergeCell ref="G30:H30"/>
    <mergeCell ref="D31:G31"/>
    <mergeCell ref="D32:G32"/>
    <mergeCell ref="D33:G33"/>
    <mergeCell ref="B34:D34"/>
    <mergeCell ref="H34:J34"/>
    <mergeCell ref="B35:D35"/>
    <mergeCell ref="D14:F14"/>
    <mergeCell ref="H14:I14"/>
    <mergeCell ref="H15:I15"/>
    <mergeCell ref="D16:F16"/>
    <mergeCell ref="H16:I16"/>
    <mergeCell ref="G23:H23"/>
    <mergeCell ref="G1:J1"/>
    <mergeCell ref="A2:J2"/>
    <mergeCell ref="A9:A10"/>
    <mergeCell ref="B9:C10"/>
    <mergeCell ref="G9:G10"/>
    <mergeCell ref="J9:J10"/>
    <mergeCell ref="B11:C11"/>
    <mergeCell ref="B12:C12"/>
    <mergeCell ref="D12:F12"/>
    <mergeCell ref="H12:I12"/>
    <mergeCell ref="B13:C13"/>
    <mergeCell ref="B16:C16"/>
    <mergeCell ref="G22:H22"/>
    <mergeCell ref="D13:F13"/>
    <mergeCell ref="H13:I1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&amp;L&amp;"TH Sarabun New,Regular"นางสาวศิริวรรณ  โรโห&amp;C&amp;"TH Sarabun New,Regular"นายเทอดพงษ์  ไชยณรงค์&amp;R&amp;"TH Sarabun New,Regular"นายขจรศักดิ์  อสุชีวะ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F216-97CB-4496-97D6-63027C942241}">
  <sheetPr>
    <tabColor rgb="FF00B0F0"/>
  </sheetPr>
  <dimension ref="A1:P125"/>
  <sheetViews>
    <sheetView showGridLines="0" tabSelected="1" view="pageBreakPreview" topLeftCell="A16" zoomScaleNormal="100" zoomScaleSheetLayoutView="100" workbookViewId="0">
      <selection activeCell="C22" sqref="C22"/>
    </sheetView>
  </sheetViews>
  <sheetFormatPr defaultColWidth="7.5" defaultRowHeight="21" customHeight="1"/>
  <cols>
    <col min="1" max="1" width="8.33203125" style="3" customWidth="1"/>
    <col min="2" max="2" width="10.83203125" style="3" customWidth="1"/>
    <col min="3" max="3" width="40.83203125" style="3" customWidth="1"/>
    <col min="4" max="4" width="8.33203125" style="3" customWidth="1"/>
    <col min="5" max="5" width="10.83203125" style="3" customWidth="1"/>
    <col min="6" max="7" width="15.83203125" style="3" customWidth="1"/>
    <col min="8" max="8" width="10.83203125" style="3" customWidth="1"/>
    <col min="9" max="10" width="20.83203125" style="3" customWidth="1"/>
    <col min="11" max="14" width="7.5" style="3"/>
    <col min="15" max="15" width="19.6640625" style="3" customWidth="1"/>
    <col min="16" max="16" width="12.83203125" style="3" bestFit="1" customWidth="1"/>
    <col min="17" max="16384" width="7.5" style="3"/>
  </cols>
  <sheetData>
    <row r="1" spans="1:15" ht="21" customHeight="1">
      <c r="A1" s="1"/>
      <c r="B1" s="1"/>
      <c r="C1" s="2" t="s">
        <v>7</v>
      </c>
      <c r="E1" s="38"/>
      <c r="F1" s="38"/>
      <c r="G1" s="90" t="s">
        <v>132</v>
      </c>
      <c r="H1" s="90"/>
      <c r="I1" s="90"/>
      <c r="J1" s="90"/>
    </row>
    <row r="2" spans="1:15" ht="21" customHeight="1">
      <c r="A2" s="110" t="s">
        <v>77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5" ht="21" customHeight="1">
      <c r="A3" s="51" t="s">
        <v>21</v>
      </c>
      <c r="B3" s="51"/>
      <c r="C3" s="49" t="s">
        <v>133</v>
      </c>
      <c r="D3" s="49"/>
      <c r="E3" s="49"/>
      <c r="F3" s="49"/>
      <c r="G3" s="49"/>
      <c r="H3" s="49"/>
      <c r="I3" s="49"/>
      <c r="J3" s="49"/>
    </row>
    <row r="4" spans="1:15" ht="21" customHeight="1">
      <c r="A4" s="50" t="s">
        <v>19</v>
      </c>
      <c r="B4" s="50"/>
      <c r="C4" s="49"/>
      <c r="D4" s="49"/>
      <c r="E4" s="49"/>
      <c r="F4" s="49"/>
      <c r="G4" s="49"/>
      <c r="H4" s="49"/>
      <c r="I4" s="49"/>
      <c r="J4" s="49"/>
    </row>
    <row r="5" spans="1:15" ht="21" customHeight="1">
      <c r="A5" s="51" t="s">
        <v>20</v>
      </c>
      <c r="B5" s="51"/>
      <c r="C5" s="49" t="s">
        <v>22</v>
      </c>
      <c r="D5" s="49"/>
      <c r="E5" s="49"/>
      <c r="F5" s="49"/>
      <c r="G5" s="49"/>
      <c r="H5" s="49"/>
      <c r="I5" s="49"/>
      <c r="J5" s="49"/>
    </row>
    <row r="6" spans="1:15" ht="21" customHeight="1">
      <c r="A6" s="50" t="s">
        <v>19</v>
      </c>
      <c r="B6" s="50"/>
      <c r="C6" s="49"/>
      <c r="D6" s="49"/>
      <c r="E6" s="49"/>
      <c r="F6" s="49"/>
      <c r="G6" s="49"/>
      <c r="H6" s="49"/>
      <c r="I6" s="49"/>
      <c r="J6" s="49"/>
    </row>
    <row r="7" spans="1:15" ht="21" customHeight="1">
      <c r="B7" s="51" t="s">
        <v>31</v>
      </c>
      <c r="C7" s="49"/>
      <c r="E7" s="51"/>
      <c r="F7" s="49"/>
      <c r="G7" s="51" t="s">
        <v>156</v>
      </c>
      <c r="I7" s="51"/>
      <c r="J7" s="51" t="s">
        <v>30</v>
      </c>
    </row>
    <row r="8" spans="1:15" ht="21" customHeight="1">
      <c r="B8" s="142" t="s">
        <v>32</v>
      </c>
      <c r="C8" s="142"/>
      <c r="E8" s="51"/>
      <c r="F8" s="6"/>
      <c r="G8" s="51" t="s">
        <v>61</v>
      </c>
      <c r="H8" s="6"/>
      <c r="I8" s="6"/>
      <c r="J8" s="6"/>
    </row>
    <row r="9" spans="1:15" ht="21" customHeight="1" thickBot="1">
      <c r="A9" s="53" t="s">
        <v>155</v>
      </c>
      <c r="B9" s="53"/>
      <c r="D9" s="46"/>
      <c r="E9" s="47"/>
      <c r="F9" s="104" t="s">
        <v>34</v>
      </c>
      <c r="G9" s="104"/>
      <c r="H9" s="46" t="s">
        <v>142</v>
      </c>
      <c r="I9" s="46"/>
      <c r="J9" s="48"/>
    </row>
    <row r="10" spans="1:15" ht="12.6" customHeight="1" thickTop="1">
      <c r="A10" s="97" t="s">
        <v>8</v>
      </c>
      <c r="B10" s="99" t="s">
        <v>9</v>
      </c>
      <c r="C10" s="100"/>
      <c r="D10" s="97" t="s">
        <v>2</v>
      </c>
      <c r="E10" s="97" t="s">
        <v>1</v>
      </c>
      <c r="F10" s="97" t="s">
        <v>6</v>
      </c>
      <c r="G10" s="97" t="s">
        <v>75</v>
      </c>
      <c r="H10" s="97" t="s">
        <v>0</v>
      </c>
      <c r="I10" s="97" t="s">
        <v>76</v>
      </c>
      <c r="J10" s="97" t="s">
        <v>14</v>
      </c>
    </row>
    <row r="11" spans="1:15" ht="12.6" customHeight="1" thickBot="1">
      <c r="A11" s="98"/>
      <c r="B11" s="101"/>
      <c r="C11" s="102"/>
      <c r="D11" s="103"/>
      <c r="E11" s="103"/>
      <c r="F11" s="103"/>
      <c r="G11" s="103"/>
      <c r="H11" s="103"/>
      <c r="I11" s="103"/>
      <c r="J11" s="98"/>
    </row>
    <row r="12" spans="1:15" s="12" customFormat="1" ht="21" customHeight="1" thickTop="1">
      <c r="A12" s="17">
        <v>1</v>
      </c>
      <c r="B12" s="111" t="s">
        <v>78</v>
      </c>
      <c r="C12" s="108"/>
      <c r="D12" s="23" t="s">
        <v>4</v>
      </c>
      <c r="E12" s="18">
        <v>465</v>
      </c>
      <c r="F12" s="18"/>
      <c r="G12" s="18">
        <f>E12*F12</f>
        <v>0</v>
      </c>
      <c r="H12" s="63"/>
      <c r="I12" s="18">
        <f>F12*H12</f>
        <v>0</v>
      </c>
      <c r="J12" s="64">
        <f>I12*E12</f>
        <v>0</v>
      </c>
    </row>
    <row r="13" spans="1:15" s="12" customFormat="1" ht="21" customHeight="1">
      <c r="A13" s="17">
        <v>2</v>
      </c>
      <c r="B13" s="112" t="s">
        <v>79</v>
      </c>
      <c r="C13" s="92"/>
      <c r="D13" s="23" t="s">
        <v>4</v>
      </c>
      <c r="E13" s="18">
        <v>116</v>
      </c>
      <c r="F13" s="18"/>
      <c r="G13" s="18">
        <f>E13*F13</f>
        <v>0</v>
      </c>
      <c r="H13" s="63"/>
      <c r="I13" s="18">
        <f t="shared" ref="I13:I18" si="0">F13*H13</f>
        <v>0</v>
      </c>
      <c r="J13" s="64">
        <f t="shared" ref="J13:J18" si="1">I13*E13</f>
        <v>0</v>
      </c>
    </row>
    <row r="14" spans="1:15" s="12" customFormat="1" ht="21" customHeight="1">
      <c r="A14" s="17">
        <v>3</v>
      </c>
      <c r="B14" s="112" t="s">
        <v>80</v>
      </c>
      <c r="C14" s="92"/>
      <c r="D14" s="23" t="s">
        <v>4</v>
      </c>
      <c r="E14" s="18">
        <v>465</v>
      </c>
      <c r="F14" s="18"/>
      <c r="G14" s="18">
        <f t="shared" ref="G14:G18" si="2">E14*F14</f>
        <v>0</v>
      </c>
      <c r="H14" s="63"/>
      <c r="I14" s="18">
        <f t="shared" si="0"/>
        <v>0</v>
      </c>
      <c r="J14" s="64">
        <f t="shared" si="1"/>
        <v>0</v>
      </c>
      <c r="O14" s="60"/>
    </row>
    <row r="15" spans="1:15" s="12" customFormat="1" ht="21" customHeight="1">
      <c r="A15" s="17">
        <v>4</v>
      </c>
      <c r="B15" s="112" t="s">
        <v>81</v>
      </c>
      <c r="C15" s="92"/>
      <c r="D15" s="23" t="s">
        <v>5</v>
      </c>
      <c r="E15" s="18">
        <v>2230</v>
      </c>
      <c r="F15" s="18"/>
      <c r="G15" s="18">
        <f t="shared" si="2"/>
        <v>0</v>
      </c>
      <c r="H15" s="63"/>
      <c r="I15" s="18">
        <f t="shared" si="0"/>
        <v>0</v>
      </c>
      <c r="J15" s="64">
        <f t="shared" si="1"/>
        <v>0</v>
      </c>
    </row>
    <row r="16" spans="1:15" s="12" customFormat="1" ht="21" customHeight="1">
      <c r="A16" s="17">
        <v>5</v>
      </c>
      <c r="B16" s="112" t="s">
        <v>82</v>
      </c>
      <c r="C16" s="92"/>
      <c r="D16" s="23" t="s">
        <v>67</v>
      </c>
      <c r="E16" s="18">
        <v>907</v>
      </c>
      <c r="F16" s="18"/>
      <c r="G16" s="18">
        <f t="shared" si="2"/>
        <v>0</v>
      </c>
      <c r="H16" s="63"/>
      <c r="I16" s="18">
        <f t="shared" si="0"/>
        <v>0</v>
      </c>
      <c r="J16" s="64">
        <f t="shared" si="1"/>
        <v>0</v>
      </c>
    </row>
    <row r="17" spans="1:16" s="12" customFormat="1" ht="21" customHeight="1">
      <c r="A17" s="17">
        <v>6</v>
      </c>
      <c r="B17" s="112" t="s">
        <v>83</v>
      </c>
      <c r="C17" s="92"/>
      <c r="D17" s="23" t="s">
        <v>67</v>
      </c>
      <c r="E17" s="18">
        <v>907</v>
      </c>
      <c r="F17" s="18"/>
      <c r="G17" s="18">
        <f t="shared" si="2"/>
        <v>0</v>
      </c>
      <c r="H17" s="63"/>
      <c r="I17" s="18">
        <f t="shared" si="0"/>
        <v>0</v>
      </c>
      <c r="J17" s="64">
        <f t="shared" si="1"/>
        <v>0</v>
      </c>
    </row>
    <row r="18" spans="1:16" s="12" customFormat="1" ht="21" customHeight="1">
      <c r="A18" s="17">
        <v>7</v>
      </c>
      <c r="B18" s="112" t="s">
        <v>91</v>
      </c>
      <c r="C18" s="92"/>
      <c r="D18" s="23" t="s">
        <v>67</v>
      </c>
      <c r="E18" s="18">
        <v>198</v>
      </c>
      <c r="F18" s="18"/>
      <c r="G18" s="18">
        <f t="shared" si="2"/>
        <v>0</v>
      </c>
      <c r="H18" s="63"/>
      <c r="I18" s="18">
        <f t="shared" si="0"/>
        <v>0</v>
      </c>
      <c r="J18" s="64">
        <f t="shared" si="1"/>
        <v>0</v>
      </c>
    </row>
    <row r="19" spans="1:16" s="12" customFormat="1" ht="21" customHeight="1">
      <c r="A19" s="17">
        <v>8</v>
      </c>
      <c r="B19" s="112" t="s">
        <v>116</v>
      </c>
      <c r="C19" s="92"/>
      <c r="D19" s="23" t="s">
        <v>67</v>
      </c>
      <c r="E19" s="18">
        <v>59</v>
      </c>
      <c r="F19" s="18"/>
      <c r="G19" s="18">
        <f t="shared" ref="G19:G21" si="3">E19*F19</f>
        <v>0</v>
      </c>
      <c r="H19" s="63"/>
      <c r="I19" s="18">
        <f t="shared" ref="I19:I21" si="4">F19*H19</f>
        <v>0</v>
      </c>
      <c r="J19" s="64">
        <f t="shared" ref="J19:J21" si="5">I19*E19</f>
        <v>0</v>
      </c>
    </row>
    <row r="20" spans="1:16" s="12" customFormat="1" ht="21" customHeight="1">
      <c r="A20" s="17">
        <v>9</v>
      </c>
      <c r="B20" s="112" t="s">
        <v>117</v>
      </c>
      <c r="C20" s="92"/>
      <c r="D20" s="23" t="s">
        <v>4</v>
      </c>
      <c r="E20" s="18">
        <f>28*0.5</f>
        <v>14</v>
      </c>
      <c r="F20" s="18"/>
      <c r="G20" s="18">
        <f t="shared" si="3"/>
        <v>0</v>
      </c>
      <c r="H20" s="63"/>
      <c r="I20" s="18">
        <f t="shared" si="4"/>
        <v>0</v>
      </c>
      <c r="J20" s="64">
        <f t="shared" si="5"/>
        <v>0</v>
      </c>
    </row>
    <row r="21" spans="1:16" s="12" customFormat="1" ht="21" customHeight="1">
      <c r="A21" s="17">
        <v>10</v>
      </c>
      <c r="B21" s="112" t="s">
        <v>118</v>
      </c>
      <c r="C21" s="92"/>
      <c r="D21" s="23" t="s">
        <v>5</v>
      </c>
      <c r="E21" s="18">
        <v>28</v>
      </c>
      <c r="F21" s="18"/>
      <c r="G21" s="18">
        <f t="shared" si="3"/>
        <v>0</v>
      </c>
      <c r="H21" s="63"/>
      <c r="I21" s="18">
        <f t="shared" si="4"/>
        <v>0</v>
      </c>
      <c r="J21" s="64">
        <f t="shared" si="5"/>
        <v>0</v>
      </c>
    </row>
    <row r="22" spans="1:16" s="12" customFormat="1" ht="21" customHeight="1">
      <c r="A22" s="80"/>
      <c r="B22" s="74"/>
      <c r="C22" s="75"/>
      <c r="D22" s="76"/>
      <c r="E22" s="81"/>
      <c r="F22" s="81"/>
      <c r="G22" s="77"/>
      <c r="H22" s="82"/>
      <c r="I22" s="81"/>
      <c r="J22" s="83"/>
      <c r="M22" s="12" t="s">
        <v>10</v>
      </c>
    </row>
    <row r="23" spans="1:16" s="12" customFormat="1" ht="21" customHeight="1">
      <c r="A23" s="19"/>
      <c r="B23" s="74"/>
      <c r="C23" s="75"/>
      <c r="D23" s="76"/>
      <c r="E23" s="77"/>
      <c r="F23" s="77"/>
      <c r="G23" s="81"/>
      <c r="H23" s="78"/>
      <c r="I23" s="77"/>
      <c r="J23" s="79"/>
      <c r="P23" s="12">
        <v>1560578.96</v>
      </c>
    </row>
    <row r="24" spans="1:16" s="12" customFormat="1" ht="21" customHeight="1" thickBot="1">
      <c r="A24" s="21"/>
      <c r="B24" s="105"/>
      <c r="C24" s="106"/>
      <c r="D24" s="22"/>
      <c r="E24" s="22"/>
      <c r="F24" s="22"/>
      <c r="G24" s="22"/>
      <c r="H24" s="22"/>
      <c r="I24" s="22"/>
      <c r="J24" s="21"/>
    </row>
    <row r="25" spans="1:16" ht="21" customHeight="1" thickTop="1">
      <c r="A25" s="6"/>
      <c r="B25" s="6"/>
      <c r="C25" s="66"/>
      <c r="D25" s="8"/>
      <c r="E25" s="8"/>
      <c r="F25" s="8"/>
      <c r="G25" s="8"/>
      <c r="H25" s="8"/>
      <c r="I25" s="65"/>
      <c r="J25" s="70"/>
      <c r="O25" s="13"/>
    </row>
    <row r="26" spans="1:16" ht="21" customHeight="1">
      <c r="A26" s="6"/>
      <c r="B26" s="6"/>
      <c r="C26" s="7"/>
      <c r="D26" s="8"/>
      <c r="E26" s="8"/>
      <c r="F26" s="8"/>
      <c r="G26" s="8"/>
      <c r="H26" s="8"/>
      <c r="I26" s="65"/>
      <c r="J26" s="70"/>
      <c r="O26" s="13"/>
    </row>
    <row r="27" spans="1:16" ht="21" customHeight="1">
      <c r="A27" s="26"/>
      <c r="D27" s="127" t="s">
        <v>120</v>
      </c>
      <c r="E27" s="127"/>
      <c r="F27" s="127"/>
      <c r="G27" s="127"/>
      <c r="H27" s="127"/>
      <c r="I27" s="67">
        <f>SUM(G12:G21)</f>
        <v>0</v>
      </c>
      <c r="J27" s="11"/>
      <c r="K27" s="8"/>
      <c r="P27" s="3">
        <v>2128941.8199999998</v>
      </c>
    </row>
    <row r="28" spans="1:16" ht="21" customHeight="1">
      <c r="A28" s="27"/>
      <c r="B28" s="27"/>
      <c r="C28" s="29"/>
      <c r="D28" s="127" t="s">
        <v>121</v>
      </c>
      <c r="E28" s="127"/>
      <c r="F28" s="127"/>
      <c r="G28" s="127"/>
      <c r="H28" s="127"/>
      <c r="I28" s="68"/>
      <c r="J28" s="30"/>
      <c r="K28" s="8"/>
    </row>
    <row r="29" spans="1:16" ht="21" customHeight="1">
      <c r="A29" s="29"/>
      <c r="B29" s="29"/>
      <c r="C29" s="29"/>
      <c r="D29" s="127" t="s">
        <v>122</v>
      </c>
      <c r="E29" s="127"/>
      <c r="F29" s="127"/>
      <c r="G29" s="127"/>
      <c r="H29" s="127"/>
      <c r="I29" s="69">
        <f>I27*I28</f>
        <v>0</v>
      </c>
      <c r="J29" s="30"/>
      <c r="K29" s="8"/>
    </row>
    <row r="30" spans="1:16" ht="21" customHeight="1">
      <c r="A30" s="29"/>
      <c r="B30" s="29"/>
      <c r="C30" s="29"/>
      <c r="D30" s="34" t="s">
        <v>10</v>
      </c>
      <c r="E30" s="29"/>
      <c r="F30" s="33"/>
      <c r="G30" s="109"/>
      <c r="H30" s="109"/>
      <c r="I30" s="32"/>
      <c r="J30" s="30"/>
      <c r="K30" s="9"/>
      <c r="L30" s="9"/>
    </row>
    <row r="31" spans="1:16" ht="21" customHeight="1">
      <c r="A31" s="29"/>
      <c r="B31" s="29"/>
      <c r="C31" s="29"/>
      <c r="D31" s="34"/>
      <c r="E31" s="29"/>
      <c r="F31" s="33"/>
      <c r="G31" s="32"/>
      <c r="H31" s="32"/>
      <c r="I31" s="32"/>
      <c r="J31" s="30"/>
      <c r="K31" s="9"/>
      <c r="L31" s="9"/>
    </row>
    <row r="32" spans="1:16" ht="21" customHeight="1">
      <c r="A32" s="29"/>
      <c r="B32" s="29"/>
      <c r="C32" s="29"/>
      <c r="D32" s="34"/>
      <c r="E32" s="29"/>
      <c r="F32" s="33"/>
      <c r="G32" s="32"/>
      <c r="H32" s="32"/>
      <c r="I32" s="32"/>
      <c r="J32" s="30"/>
      <c r="K32" s="9"/>
      <c r="L32" s="9"/>
    </row>
    <row r="33" spans="1:12" ht="21" customHeight="1">
      <c r="A33" s="29"/>
      <c r="B33" s="29"/>
      <c r="C33" s="29"/>
      <c r="D33" s="34"/>
      <c r="E33" s="29"/>
      <c r="F33" s="33"/>
      <c r="G33" s="32"/>
      <c r="H33" s="32"/>
      <c r="I33" s="32"/>
      <c r="J33" s="30"/>
      <c r="K33" s="9"/>
      <c r="L33" s="9"/>
    </row>
    <row r="34" spans="1:12" ht="21" customHeight="1">
      <c r="A34" s="29"/>
      <c r="B34" s="29"/>
      <c r="C34" s="29"/>
      <c r="D34" s="34"/>
      <c r="E34" s="29"/>
      <c r="F34" s="33"/>
      <c r="G34" s="32"/>
      <c r="H34" s="32"/>
      <c r="I34" s="32"/>
      <c r="J34" s="30"/>
      <c r="K34" s="9"/>
      <c r="L34" s="9"/>
    </row>
    <row r="35" spans="1:12" ht="21" customHeight="1">
      <c r="A35" s="29"/>
      <c r="B35" s="29"/>
      <c r="C35" s="29"/>
      <c r="D35" s="34"/>
      <c r="E35" s="29"/>
      <c r="F35" s="33"/>
      <c r="G35" s="32"/>
      <c r="H35" s="32"/>
      <c r="I35" s="32"/>
      <c r="J35" s="30"/>
      <c r="K35" s="9"/>
      <c r="L35" s="9"/>
    </row>
    <row r="36" spans="1:12" ht="21" customHeight="1">
      <c r="A36" s="29"/>
      <c r="B36" s="29"/>
      <c r="C36" s="29"/>
      <c r="D36" s="34"/>
      <c r="E36" s="29"/>
      <c r="F36" s="33"/>
      <c r="G36" s="32"/>
      <c r="H36" s="32"/>
      <c r="I36" s="32"/>
      <c r="J36" s="30"/>
      <c r="K36" s="9"/>
      <c r="L36" s="9"/>
    </row>
    <row r="37" spans="1:12" ht="21" customHeight="1">
      <c r="A37" s="29"/>
      <c r="B37" s="29"/>
      <c r="C37" s="29"/>
      <c r="D37" s="34"/>
      <c r="E37" s="29"/>
      <c r="F37" s="33"/>
      <c r="G37" s="32"/>
      <c r="H37" s="32"/>
      <c r="I37" s="32"/>
      <c r="J37" s="30"/>
      <c r="K37" s="9"/>
      <c r="L37" s="9"/>
    </row>
    <row r="38" spans="1:12" ht="21" customHeight="1">
      <c r="A38" s="29"/>
      <c r="B38" s="29"/>
      <c r="C38" s="29"/>
      <c r="D38" s="34"/>
      <c r="E38" s="29"/>
      <c r="F38" s="33"/>
      <c r="G38" s="32"/>
      <c r="H38" s="32"/>
      <c r="I38" s="32"/>
      <c r="J38" s="30"/>
      <c r="K38" s="9"/>
      <c r="L38" s="9"/>
    </row>
    <row r="39" spans="1:12" ht="21" customHeight="1">
      <c r="A39" s="29"/>
      <c r="B39" s="29"/>
      <c r="C39" s="29"/>
      <c r="D39" s="34"/>
      <c r="E39" s="29"/>
      <c r="F39" s="33"/>
      <c r="G39" s="32"/>
      <c r="H39" s="32"/>
      <c r="I39" s="32"/>
      <c r="J39" s="30"/>
      <c r="K39" s="9"/>
      <c r="L39" s="9"/>
    </row>
    <row r="40" spans="1:12" ht="21" customHeight="1">
      <c r="A40" s="29"/>
      <c r="B40" s="29"/>
      <c r="C40" s="29"/>
      <c r="D40" s="34"/>
      <c r="E40" s="29"/>
      <c r="F40" s="33"/>
      <c r="G40" s="32"/>
      <c r="H40" s="32"/>
      <c r="I40" s="32"/>
      <c r="J40" s="30"/>
      <c r="K40" s="9"/>
      <c r="L40" s="9"/>
    </row>
    <row r="41" spans="1:12" ht="21" customHeight="1">
      <c r="A41" s="29"/>
      <c r="B41" s="29"/>
      <c r="C41" s="29"/>
      <c r="D41" s="34"/>
      <c r="E41" s="29"/>
      <c r="F41" s="33"/>
      <c r="G41" s="32"/>
      <c r="H41" s="32"/>
      <c r="I41" s="32"/>
      <c r="J41" s="30"/>
      <c r="K41" s="9"/>
      <c r="L41" s="9"/>
    </row>
    <row r="42" spans="1:12" ht="21" customHeight="1">
      <c r="A42" s="29"/>
      <c r="B42" s="29"/>
      <c r="C42" s="29"/>
      <c r="D42" s="29"/>
      <c r="E42" s="29"/>
      <c r="F42" s="33"/>
      <c r="G42" s="109"/>
      <c r="H42" s="109"/>
      <c r="I42" s="32"/>
      <c r="J42" s="30"/>
      <c r="K42" s="9"/>
      <c r="L42" s="9"/>
    </row>
    <row r="43" spans="1:12" ht="21" customHeight="1">
      <c r="A43" s="31"/>
      <c r="B43" s="31"/>
      <c r="C43" s="31"/>
      <c r="D43" s="109" t="s">
        <v>146</v>
      </c>
      <c r="E43" s="109"/>
      <c r="F43" s="109"/>
      <c r="G43" s="109"/>
      <c r="H43" s="12"/>
      <c r="I43" s="32"/>
      <c r="J43" s="30"/>
      <c r="K43" s="9"/>
      <c r="L43" s="9"/>
    </row>
    <row r="44" spans="1:12" ht="21" customHeight="1">
      <c r="A44" s="32"/>
      <c r="B44" s="32"/>
      <c r="C44" s="32"/>
      <c r="D44" s="109" t="s">
        <v>145</v>
      </c>
      <c r="E44" s="109"/>
      <c r="F44" s="109"/>
      <c r="G44" s="109"/>
      <c r="H44" s="12"/>
      <c r="I44" s="32"/>
      <c r="J44" s="30"/>
      <c r="K44" s="10"/>
    </row>
    <row r="45" spans="1:12" ht="21" customHeight="1">
      <c r="A45" s="30"/>
      <c r="B45" s="30"/>
      <c r="C45" s="30"/>
      <c r="D45" s="109" t="s">
        <v>144</v>
      </c>
      <c r="E45" s="109"/>
      <c r="F45" s="109"/>
      <c r="G45" s="109"/>
      <c r="H45" s="87"/>
      <c r="I45" s="44"/>
      <c r="J45" s="30"/>
      <c r="K45" s="8"/>
    </row>
    <row r="46" spans="1:12" ht="21" customHeight="1">
      <c r="A46" s="30"/>
      <c r="B46" s="109" t="s">
        <v>146</v>
      </c>
      <c r="C46" s="109"/>
      <c r="D46" s="109"/>
      <c r="E46" s="30"/>
      <c r="F46" s="33"/>
      <c r="G46" s="12"/>
      <c r="H46" s="109" t="s">
        <v>146</v>
      </c>
      <c r="I46" s="109"/>
      <c r="J46" s="109"/>
      <c r="K46" s="9"/>
      <c r="L46" s="9"/>
    </row>
    <row r="47" spans="1:12" ht="21" customHeight="1">
      <c r="A47" s="30"/>
      <c r="B47" s="109" t="s">
        <v>149</v>
      </c>
      <c r="C47" s="109"/>
      <c r="D47" s="109"/>
      <c r="E47" s="29"/>
      <c r="F47" s="30"/>
      <c r="G47" s="29"/>
      <c r="H47" s="109" t="s">
        <v>150</v>
      </c>
      <c r="I47" s="109"/>
      <c r="J47" s="109"/>
      <c r="K47" s="9"/>
      <c r="L47" s="9"/>
    </row>
    <row r="48" spans="1:12" ht="21" customHeight="1">
      <c r="A48" s="31"/>
      <c r="B48" s="109" t="s">
        <v>147</v>
      </c>
      <c r="C48" s="109"/>
      <c r="D48" s="109"/>
      <c r="E48" s="37"/>
      <c r="F48" s="12"/>
      <c r="G48" s="37"/>
      <c r="H48" s="109" t="s">
        <v>148</v>
      </c>
      <c r="I48" s="109"/>
      <c r="J48" s="109"/>
      <c r="K48" s="9"/>
      <c r="L48" s="9"/>
    </row>
    <row r="49" spans="1:12" ht="21" customHeight="1">
      <c r="A49" s="12"/>
      <c r="B49" s="12"/>
      <c r="C49" s="12"/>
      <c r="D49" s="12"/>
      <c r="E49" s="37"/>
      <c r="F49" s="12"/>
      <c r="G49" s="37"/>
      <c r="H49" s="12"/>
      <c r="I49" s="12"/>
      <c r="J49" s="12"/>
    </row>
    <row r="50" spans="1:12" ht="21" customHeight="1">
      <c r="A50" s="12"/>
      <c r="B50" s="12"/>
      <c r="C50" s="12"/>
      <c r="D50" s="12"/>
      <c r="E50" s="37"/>
      <c r="F50" s="12"/>
      <c r="G50" s="37"/>
      <c r="H50" s="12"/>
      <c r="I50" s="12"/>
      <c r="J50" s="12"/>
    </row>
    <row r="51" spans="1:12" ht="21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2" ht="21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2" ht="21" customHeight="1">
      <c r="G53" s="90"/>
      <c r="H53" s="90"/>
      <c r="I53" s="90"/>
      <c r="J53" s="90"/>
    </row>
    <row r="54" spans="1:12" ht="21" customHeight="1">
      <c r="A54" s="26"/>
      <c r="B54" s="26"/>
    </row>
    <row r="55" spans="1:12" ht="21" customHeight="1">
      <c r="A55" s="27"/>
      <c r="B55" s="27"/>
      <c r="C55" s="29"/>
      <c r="D55" s="12"/>
      <c r="E55" s="12"/>
      <c r="F55" s="33"/>
      <c r="G55" s="109"/>
      <c r="H55" s="109"/>
      <c r="I55" s="32"/>
      <c r="J55" s="30"/>
      <c r="K55" s="8"/>
    </row>
    <row r="56" spans="1:12" ht="21" customHeight="1">
      <c r="A56" s="29"/>
      <c r="B56" s="29"/>
      <c r="C56" s="29"/>
      <c r="D56" s="34"/>
      <c r="E56" s="29"/>
      <c r="F56" s="33"/>
      <c r="G56" s="109"/>
      <c r="H56" s="109"/>
      <c r="I56" s="32"/>
      <c r="J56" s="30"/>
      <c r="K56" s="9"/>
      <c r="L56" s="9"/>
    </row>
    <row r="57" spans="1:12" ht="21" customHeight="1">
      <c r="A57" s="29"/>
      <c r="B57" s="29"/>
      <c r="C57" s="29"/>
      <c r="D57" s="29"/>
      <c r="E57" s="29"/>
      <c r="F57" s="33"/>
      <c r="G57" s="109"/>
      <c r="H57" s="109"/>
      <c r="I57" s="32"/>
      <c r="J57" s="30"/>
      <c r="K57" s="9"/>
      <c r="L57" s="9"/>
    </row>
    <row r="58" spans="1:12" ht="21" customHeight="1">
      <c r="A58" s="31"/>
      <c r="B58" s="31"/>
      <c r="C58" s="31"/>
      <c r="D58" s="12"/>
      <c r="E58" s="12"/>
      <c r="F58" s="33"/>
      <c r="G58" s="109"/>
      <c r="H58" s="109"/>
      <c r="I58" s="32"/>
      <c r="J58" s="30"/>
      <c r="K58" s="9"/>
      <c r="L58" s="9"/>
    </row>
    <row r="59" spans="1:12" ht="21" customHeight="1">
      <c r="A59" s="32"/>
      <c r="B59" s="32"/>
      <c r="C59" s="32"/>
      <c r="D59" s="12"/>
      <c r="E59" s="12"/>
      <c r="F59" s="33"/>
      <c r="G59" s="130"/>
      <c r="H59" s="130"/>
      <c r="I59" s="37"/>
      <c r="J59" s="30"/>
      <c r="K59" s="10"/>
    </row>
    <row r="61" spans="1:12" ht="21" customHeight="1">
      <c r="A61" s="30"/>
      <c r="B61" s="30"/>
      <c r="C61" s="30"/>
      <c r="D61" s="30"/>
      <c r="E61" s="30"/>
      <c r="F61" s="33"/>
      <c r="G61" s="130"/>
      <c r="H61" s="109"/>
      <c r="I61" s="32"/>
      <c r="J61" s="30"/>
      <c r="K61" s="8"/>
    </row>
    <row r="62" spans="1:12" ht="21" customHeight="1">
      <c r="A62" s="30"/>
      <c r="B62" s="30"/>
      <c r="C62" s="30"/>
      <c r="D62" s="30"/>
      <c r="E62" s="30"/>
      <c r="F62" s="33"/>
      <c r="G62" s="129"/>
      <c r="H62" s="128"/>
      <c r="I62" s="44"/>
      <c r="J62" s="30"/>
      <c r="K62" s="8"/>
    </row>
    <row r="64" spans="1:12" ht="21" customHeight="1">
      <c r="A64" s="26"/>
      <c r="B64" s="26"/>
    </row>
    <row r="65" spans="1:12" ht="21" customHeight="1">
      <c r="A65" s="27"/>
      <c r="B65" s="27"/>
      <c r="C65" s="29"/>
      <c r="D65" s="12"/>
      <c r="E65" s="12"/>
      <c r="F65" s="33"/>
      <c r="G65" s="109"/>
      <c r="H65" s="109"/>
      <c r="I65" s="32"/>
      <c r="J65" s="30"/>
      <c r="K65" s="8"/>
    </row>
    <row r="66" spans="1:12" ht="21" customHeight="1">
      <c r="A66" s="27"/>
      <c r="B66" s="27"/>
      <c r="C66" s="29"/>
      <c r="D66" s="12"/>
      <c r="E66" s="12"/>
      <c r="F66" s="33"/>
      <c r="G66" s="109"/>
      <c r="H66" s="109"/>
      <c r="I66" s="32"/>
      <c r="J66" s="30"/>
      <c r="K66" s="8"/>
    </row>
    <row r="67" spans="1:12" ht="21" customHeight="1">
      <c r="A67" s="29"/>
      <c r="B67" s="29"/>
      <c r="C67" s="29"/>
      <c r="D67" s="34"/>
      <c r="E67" s="29"/>
      <c r="F67" s="33"/>
      <c r="G67" s="109"/>
      <c r="H67" s="109"/>
      <c r="I67" s="32"/>
      <c r="J67" s="30"/>
      <c r="K67" s="9"/>
      <c r="L67" s="9"/>
    </row>
    <row r="68" spans="1:12" ht="21" customHeight="1">
      <c r="A68" s="29"/>
      <c r="B68" s="29"/>
      <c r="C68" s="29"/>
      <c r="D68" s="29"/>
      <c r="E68" s="29"/>
      <c r="F68" s="33"/>
      <c r="G68" s="109"/>
      <c r="H68" s="109"/>
      <c r="I68" s="32"/>
      <c r="J68" s="30"/>
      <c r="K68" s="9"/>
      <c r="L68" s="9"/>
    </row>
    <row r="69" spans="1:12" ht="21" customHeight="1">
      <c r="A69" s="31"/>
      <c r="B69" s="31"/>
      <c r="C69" s="31"/>
      <c r="D69" s="12"/>
      <c r="E69" s="12"/>
      <c r="F69" s="33"/>
      <c r="G69" s="109"/>
      <c r="H69" s="109"/>
      <c r="I69" s="32"/>
      <c r="J69" s="30"/>
      <c r="K69" s="9"/>
      <c r="L69" s="9"/>
    </row>
    <row r="70" spans="1:12" ht="21" customHeight="1">
      <c r="A70" s="32"/>
      <c r="B70" s="32"/>
      <c r="C70" s="32"/>
      <c r="D70" s="12"/>
      <c r="E70" s="12"/>
      <c r="F70" s="33"/>
      <c r="G70" s="130"/>
      <c r="H70" s="130"/>
      <c r="I70" s="37"/>
      <c r="J70" s="30"/>
      <c r="K70" s="10"/>
    </row>
    <row r="71" spans="1:12" ht="21" customHeight="1">
      <c r="F71" s="33"/>
      <c r="G71" s="130"/>
      <c r="H71" s="130"/>
      <c r="I71" s="37"/>
      <c r="J71" s="30"/>
    </row>
    <row r="72" spans="1:12" ht="21" customHeight="1">
      <c r="A72" s="30"/>
      <c r="B72" s="30"/>
      <c r="C72" s="30"/>
      <c r="D72" s="30"/>
      <c r="E72" s="30"/>
      <c r="F72" s="33"/>
      <c r="G72" s="130"/>
      <c r="H72" s="109"/>
      <c r="I72" s="32"/>
      <c r="J72" s="30"/>
      <c r="K72" s="8"/>
    </row>
    <row r="73" spans="1:12" ht="21" customHeight="1">
      <c r="A73" s="30"/>
      <c r="B73" s="30"/>
      <c r="C73" s="30"/>
      <c r="D73" s="30"/>
      <c r="E73" s="30"/>
      <c r="F73" s="33"/>
      <c r="G73" s="129"/>
      <c r="H73" s="128"/>
      <c r="I73" s="44"/>
      <c r="J73" s="30"/>
      <c r="K73" s="8"/>
    </row>
    <row r="75" spans="1:12" ht="21" customHeight="1">
      <c r="A75" s="26"/>
      <c r="B75" s="26"/>
    </row>
    <row r="76" spans="1:12" ht="21" customHeight="1">
      <c r="A76" s="27"/>
      <c r="B76" s="27"/>
      <c r="C76" s="29"/>
      <c r="D76" s="12"/>
      <c r="E76" s="12"/>
      <c r="F76" s="33"/>
      <c r="G76" s="130"/>
      <c r="H76" s="130"/>
      <c r="I76" s="37"/>
      <c r="J76" s="30"/>
      <c r="K76" s="8"/>
    </row>
    <row r="77" spans="1:12" ht="21" customHeight="1">
      <c r="A77" s="27"/>
      <c r="B77" s="27"/>
      <c r="C77" s="29"/>
      <c r="D77" s="12"/>
      <c r="E77" s="12"/>
      <c r="F77" s="33"/>
      <c r="G77" s="109"/>
      <c r="H77" s="109"/>
      <c r="I77" s="32"/>
      <c r="J77" s="30"/>
      <c r="K77" s="8"/>
    </row>
    <row r="78" spans="1:12" ht="21" customHeight="1">
      <c r="A78" s="29"/>
      <c r="B78" s="29"/>
      <c r="C78" s="39"/>
      <c r="D78" s="30"/>
      <c r="E78" s="29"/>
      <c r="F78" s="33"/>
      <c r="G78" s="109"/>
      <c r="H78" s="109"/>
      <c r="I78" s="32"/>
      <c r="J78" s="30"/>
      <c r="K78" s="9"/>
      <c r="L78" s="9"/>
    </row>
    <row r="79" spans="1:12" ht="21" customHeight="1">
      <c r="A79" s="29"/>
      <c r="B79" s="29"/>
      <c r="C79" s="29"/>
      <c r="D79" s="34"/>
      <c r="E79" s="29"/>
      <c r="F79" s="33"/>
      <c r="G79" s="32"/>
      <c r="H79" s="32"/>
      <c r="I79" s="32"/>
      <c r="J79" s="30"/>
      <c r="K79" s="9"/>
      <c r="L79" s="9"/>
    </row>
    <row r="80" spans="1:12" ht="21" customHeight="1">
      <c r="A80" s="29"/>
      <c r="B80" s="29"/>
      <c r="C80" s="29"/>
      <c r="D80" s="29"/>
      <c r="E80" s="29"/>
      <c r="F80" s="33"/>
      <c r="G80" s="109"/>
      <c r="H80" s="109"/>
      <c r="I80" s="32"/>
      <c r="J80" s="30"/>
      <c r="K80" s="9"/>
      <c r="L80" s="9"/>
    </row>
    <row r="81" spans="1:12" ht="21" customHeight="1">
      <c r="A81" s="31"/>
      <c r="B81" s="31"/>
      <c r="C81" s="31"/>
      <c r="D81" s="12"/>
      <c r="E81" s="12"/>
      <c r="F81" s="33"/>
      <c r="G81" s="109"/>
      <c r="H81" s="109"/>
      <c r="I81" s="32"/>
      <c r="J81" s="30"/>
      <c r="K81" s="9"/>
      <c r="L81" s="9"/>
    </row>
    <row r="82" spans="1:12" ht="21" customHeight="1">
      <c r="A82" s="32"/>
      <c r="B82" s="32"/>
      <c r="C82" s="32"/>
      <c r="D82" s="12"/>
      <c r="E82" s="12"/>
      <c r="F82" s="33"/>
      <c r="G82" s="130"/>
      <c r="H82" s="130"/>
      <c r="I82" s="37"/>
      <c r="J82" s="30"/>
      <c r="K82" s="10"/>
    </row>
    <row r="83" spans="1:12" ht="21" customHeight="1">
      <c r="F83" s="33"/>
      <c r="G83" s="130"/>
      <c r="H83" s="130"/>
      <c r="I83" s="37"/>
      <c r="J83" s="30"/>
    </row>
    <row r="84" spans="1:12" ht="21" customHeight="1">
      <c r="C84" s="30"/>
      <c r="D84" s="30"/>
      <c r="E84" s="30"/>
      <c r="F84" s="33"/>
      <c r="G84" s="130"/>
      <c r="H84" s="109"/>
      <c r="I84" s="32"/>
      <c r="J84" s="30"/>
    </row>
    <row r="85" spans="1:12" ht="21" customHeight="1">
      <c r="A85" s="30"/>
      <c r="B85" s="30"/>
      <c r="C85" s="30"/>
      <c r="D85" s="30"/>
      <c r="E85" s="30"/>
      <c r="F85" s="33"/>
      <c r="G85" s="130"/>
      <c r="H85" s="109"/>
      <c r="I85" s="32"/>
      <c r="J85" s="30"/>
      <c r="K85" s="8"/>
    </row>
    <row r="86" spans="1:12" ht="21" customHeight="1">
      <c r="A86" s="30"/>
      <c r="B86" s="30"/>
      <c r="C86" s="30"/>
      <c r="D86" s="30"/>
      <c r="E86" s="30"/>
      <c r="F86" s="33"/>
      <c r="G86" s="129"/>
      <c r="H86" s="128"/>
      <c r="I86" s="44"/>
      <c r="J86" s="30"/>
      <c r="K86" s="8"/>
    </row>
    <row r="89" spans="1:12" ht="21" customHeight="1">
      <c r="G89" s="90"/>
      <c r="H89" s="90"/>
      <c r="I89" s="90"/>
      <c r="J89" s="90"/>
    </row>
    <row r="90" spans="1:12" ht="21" customHeight="1">
      <c r="A90" s="26"/>
      <c r="B90" s="26"/>
    </row>
    <row r="91" spans="1:12" ht="21" customHeight="1">
      <c r="A91" s="26"/>
      <c r="B91" s="26"/>
      <c r="G91" s="41"/>
    </row>
    <row r="92" spans="1:12" ht="21" customHeight="1">
      <c r="A92" s="26"/>
      <c r="B92" s="26"/>
      <c r="G92" s="41"/>
      <c r="H92" s="42"/>
      <c r="I92" s="42"/>
    </row>
    <row r="93" spans="1:12" ht="21" customHeight="1">
      <c r="A93" s="26"/>
      <c r="B93" s="26"/>
      <c r="G93" s="41"/>
      <c r="H93" s="42"/>
      <c r="I93" s="42"/>
    </row>
    <row r="94" spans="1:12" ht="21" customHeight="1">
      <c r="A94" s="26"/>
      <c r="B94" s="26"/>
      <c r="G94" s="41"/>
      <c r="H94" s="42"/>
      <c r="I94" s="42"/>
    </row>
    <row r="95" spans="1:12" ht="21" customHeight="1">
      <c r="A95" s="27"/>
      <c r="B95" s="27"/>
      <c r="C95" s="29"/>
      <c r="D95" s="40"/>
      <c r="E95" s="12"/>
      <c r="F95" s="33"/>
      <c r="G95" s="130"/>
      <c r="H95" s="130"/>
      <c r="I95" s="37"/>
      <c r="J95" s="30"/>
      <c r="K95" s="8"/>
    </row>
    <row r="96" spans="1:12" ht="21" customHeight="1">
      <c r="F96" s="33"/>
      <c r="G96" s="33"/>
      <c r="H96" s="12"/>
      <c r="I96" s="12"/>
      <c r="J96" s="30"/>
    </row>
    <row r="97" spans="1:10" ht="21" customHeight="1">
      <c r="F97" s="33"/>
      <c r="G97" s="33"/>
      <c r="H97" s="12"/>
      <c r="I97" s="12"/>
      <c r="J97" s="30"/>
    </row>
    <row r="98" spans="1:10" ht="21" customHeight="1">
      <c r="G98" s="33"/>
      <c r="H98" s="12"/>
      <c r="I98" s="12"/>
      <c r="J98" s="30"/>
    </row>
    <row r="99" spans="1:10" ht="21" customHeight="1">
      <c r="G99" s="33"/>
      <c r="H99" s="12"/>
      <c r="I99" s="12"/>
      <c r="J99" s="30"/>
    </row>
    <row r="101" spans="1:10" ht="21" customHeight="1">
      <c r="G101" s="33"/>
      <c r="H101" s="12"/>
      <c r="I101" s="12"/>
      <c r="J101" s="30"/>
    </row>
    <row r="102" spans="1:10" ht="21" customHeight="1">
      <c r="G102" s="33"/>
      <c r="H102" s="12"/>
      <c r="I102" s="12"/>
      <c r="J102" s="30"/>
    </row>
    <row r="103" spans="1:10" ht="21" customHeight="1">
      <c r="G103" s="33"/>
      <c r="H103" s="12"/>
      <c r="I103" s="12"/>
      <c r="J103" s="30"/>
    </row>
    <row r="105" spans="1:10" ht="21" customHeight="1">
      <c r="A105" s="26"/>
      <c r="B105" s="26"/>
    </row>
    <row r="106" spans="1:10" ht="21" customHeight="1">
      <c r="A106" s="26"/>
      <c r="B106" s="26"/>
      <c r="G106" s="41"/>
    </row>
    <row r="107" spans="1:10" ht="21" customHeight="1">
      <c r="A107" s="26"/>
      <c r="B107" s="26"/>
      <c r="G107" s="41"/>
      <c r="H107" s="42"/>
      <c r="I107" s="42"/>
    </row>
    <row r="108" spans="1:10" ht="21" customHeight="1">
      <c r="A108" s="26"/>
      <c r="B108" s="26"/>
      <c r="G108" s="41"/>
      <c r="H108" s="42"/>
      <c r="I108" s="42"/>
    </row>
    <row r="109" spans="1:10" ht="21" customHeight="1">
      <c r="A109" s="26"/>
      <c r="B109" s="26"/>
      <c r="G109" s="41"/>
      <c r="H109" s="42"/>
      <c r="I109" s="42"/>
    </row>
    <row r="110" spans="1:10" ht="21" customHeight="1">
      <c r="A110" s="27"/>
      <c r="B110" s="27"/>
      <c r="C110" s="29"/>
      <c r="D110" s="40"/>
      <c r="E110" s="12"/>
      <c r="F110" s="33"/>
      <c r="G110" s="130"/>
      <c r="H110" s="130"/>
      <c r="I110" s="37"/>
      <c r="J110" s="30"/>
    </row>
    <row r="111" spans="1:10" ht="21" customHeight="1">
      <c r="F111" s="33"/>
      <c r="G111" s="33"/>
      <c r="H111" s="12"/>
      <c r="I111" s="12"/>
      <c r="J111" s="30"/>
    </row>
    <row r="112" spans="1:10" ht="21" customHeight="1">
      <c r="F112" s="33"/>
      <c r="G112" s="33"/>
      <c r="H112" s="12"/>
      <c r="I112" s="12"/>
      <c r="J112" s="30"/>
    </row>
    <row r="113" spans="7:10" ht="21" customHeight="1">
      <c r="G113" s="33"/>
      <c r="H113" s="12"/>
      <c r="I113" s="12"/>
      <c r="J113" s="30"/>
    </row>
    <row r="114" spans="7:10" ht="21" customHeight="1">
      <c r="G114" s="33"/>
      <c r="H114" s="12"/>
      <c r="I114" s="12"/>
      <c r="J114" s="30"/>
    </row>
    <row r="115" spans="7:10" ht="21" customHeight="1">
      <c r="G115" s="33"/>
      <c r="H115" s="12"/>
      <c r="I115" s="12"/>
      <c r="J115" s="30"/>
    </row>
    <row r="125" spans="7:10" ht="21" customHeight="1">
      <c r="G125" s="90"/>
      <c r="H125" s="90"/>
      <c r="I125" s="90"/>
      <c r="J125" s="90"/>
    </row>
  </sheetData>
  <mergeCells count="69">
    <mergeCell ref="H46:J46"/>
    <mergeCell ref="H47:J47"/>
    <mergeCell ref="B47:D47"/>
    <mergeCell ref="B48:D48"/>
    <mergeCell ref="G1:J1"/>
    <mergeCell ref="A2:J2"/>
    <mergeCell ref="F9:G9"/>
    <mergeCell ref="A10:A11"/>
    <mergeCell ref="D10:D11"/>
    <mergeCell ref="J10:J11"/>
    <mergeCell ref="B10:C11"/>
    <mergeCell ref="E10:E11"/>
    <mergeCell ref="F10:F11"/>
    <mergeCell ref="G10:G11"/>
    <mergeCell ref="H10:H11"/>
    <mergeCell ref="I10:I11"/>
    <mergeCell ref="G58:H58"/>
    <mergeCell ref="G59:H59"/>
    <mergeCell ref="G61:H61"/>
    <mergeCell ref="G62:H62"/>
    <mergeCell ref="H48:J48"/>
    <mergeCell ref="G95:H95"/>
    <mergeCell ref="G110:H110"/>
    <mergeCell ref="G125:J125"/>
    <mergeCell ref="D29:H29"/>
    <mergeCell ref="G81:H81"/>
    <mergeCell ref="G82:H82"/>
    <mergeCell ref="G83:H83"/>
    <mergeCell ref="G84:H84"/>
    <mergeCell ref="G85:H85"/>
    <mergeCell ref="G86:H86"/>
    <mergeCell ref="G72:H72"/>
    <mergeCell ref="G73:H73"/>
    <mergeCell ref="G76:H76"/>
    <mergeCell ref="G77:H77"/>
    <mergeCell ref="G78:H78"/>
    <mergeCell ref="G80:H80"/>
    <mergeCell ref="B8:C8"/>
    <mergeCell ref="B17:C17"/>
    <mergeCell ref="B18:C18"/>
    <mergeCell ref="B19:C19"/>
    <mergeCell ref="G89:J89"/>
    <mergeCell ref="G66:H66"/>
    <mergeCell ref="G67:H67"/>
    <mergeCell ref="G68:H68"/>
    <mergeCell ref="G69:H69"/>
    <mergeCell ref="G70:H70"/>
    <mergeCell ref="G71:H71"/>
    <mergeCell ref="G65:H65"/>
    <mergeCell ref="G53:J53"/>
    <mergeCell ref="G55:H55"/>
    <mergeCell ref="G56:H56"/>
    <mergeCell ref="G57:H57"/>
    <mergeCell ref="B46:D46"/>
    <mergeCell ref="D43:G43"/>
    <mergeCell ref="D44:G44"/>
    <mergeCell ref="D45:G45"/>
    <mergeCell ref="B12:C12"/>
    <mergeCell ref="G30:H30"/>
    <mergeCell ref="G42:H42"/>
    <mergeCell ref="B13:C13"/>
    <mergeCell ref="B14:C14"/>
    <mergeCell ref="B15:C15"/>
    <mergeCell ref="B16:C16"/>
    <mergeCell ref="B20:C20"/>
    <mergeCell ref="B21:C21"/>
    <mergeCell ref="D27:H27"/>
    <mergeCell ref="D28:H28"/>
    <mergeCell ref="B24:C24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94D46-8EC1-4585-A87A-0E07401262C3}">
  <sheetPr>
    <tabColor rgb="FF00B0F0"/>
  </sheetPr>
  <dimension ref="A1:S132"/>
  <sheetViews>
    <sheetView showGridLines="0" view="pageBreakPreview" topLeftCell="A10" zoomScaleNormal="100" zoomScaleSheetLayoutView="100" workbookViewId="0">
      <selection activeCell="K20" sqref="K20"/>
    </sheetView>
  </sheetViews>
  <sheetFormatPr defaultColWidth="7.5" defaultRowHeight="21" customHeight="1"/>
  <cols>
    <col min="1" max="1" width="8.33203125" style="3" customWidth="1"/>
    <col min="2" max="2" width="10.83203125" style="3" customWidth="1"/>
    <col min="3" max="3" width="25.83203125" style="3" customWidth="1"/>
    <col min="4" max="4" width="8.33203125" style="3" customWidth="1"/>
    <col min="5" max="5" width="10.83203125" style="3" customWidth="1"/>
    <col min="6" max="6" width="12.83203125" style="3" customWidth="1"/>
    <col min="7" max="7" width="10.83203125" style="3" customWidth="1"/>
    <col min="8" max="9" width="13.33203125" style="3" customWidth="1"/>
    <col min="10" max="12" width="7.5" style="3"/>
    <col min="13" max="13" width="9.6640625" style="3" bestFit="1" customWidth="1"/>
    <col min="14" max="14" width="19.6640625" style="3" customWidth="1"/>
    <col min="15" max="16384" width="7.5" style="3"/>
  </cols>
  <sheetData>
    <row r="1" spans="1:9" ht="21" customHeight="1">
      <c r="A1" s="1"/>
      <c r="B1" s="1"/>
      <c r="C1" s="2" t="s">
        <v>7</v>
      </c>
      <c r="E1" s="38"/>
      <c r="F1" s="38"/>
      <c r="G1" s="90" t="s">
        <v>131</v>
      </c>
      <c r="H1" s="90"/>
      <c r="I1" s="90"/>
    </row>
    <row r="2" spans="1:9" ht="21" customHeight="1">
      <c r="A2" s="96" t="s">
        <v>18</v>
      </c>
      <c r="B2" s="96"/>
      <c r="C2" s="96"/>
      <c r="D2" s="96"/>
      <c r="E2" s="96"/>
      <c r="F2" s="96"/>
      <c r="G2" s="96"/>
      <c r="H2" s="96"/>
      <c r="I2" s="96"/>
    </row>
    <row r="3" spans="1:9" ht="21" customHeight="1">
      <c r="A3" s="51" t="s">
        <v>21</v>
      </c>
      <c r="B3" s="15"/>
      <c r="C3" s="49" t="s">
        <v>133</v>
      </c>
      <c r="D3" s="49"/>
      <c r="E3" s="49"/>
      <c r="F3" s="49"/>
      <c r="G3" s="49"/>
      <c r="H3" s="49"/>
      <c r="I3" s="49"/>
    </row>
    <row r="4" spans="1:9" ht="21" customHeight="1">
      <c r="A4" s="50" t="s">
        <v>19</v>
      </c>
      <c r="B4" s="50"/>
      <c r="C4" s="49"/>
      <c r="D4" s="49"/>
      <c r="E4" s="49"/>
      <c r="F4" s="49"/>
      <c r="G4" s="49"/>
      <c r="H4" s="49"/>
      <c r="I4" s="49"/>
    </row>
    <row r="5" spans="1:9" ht="21" customHeight="1">
      <c r="A5" s="51" t="s">
        <v>20</v>
      </c>
      <c r="B5" s="49"/>
      <c r="C5" s="49" t="s">
        <v>22</v>
      </c>
      <c r="D5" s="49"/>
      <c r="E5" s="49"/>
      <c r="F5" s="49"/>
      <c r="G5" s="49"/>
      <c r="H5" s="49"/>
      <c r="I5" s="49"/>
    </row>
    <row r="6" spans="1:9" ht="21" customHeight="1">
      <c r="A6" s="50" t="s">
        <v>19</v>
      </c>
      <c r="B6" s="49"/>
      <c r="C6" s="49"/>
      <c r="D6" s="49"/>
      <c r="E6" s="49"/>
      <c r="F6" s="49"/>
      <c r="G6" s="49"/>
      <c r="H6" s="49"/>
      <c r="I6" s="49"/>
    </row>
    <row r="7" spans="1:9" ht="21" customHeight="1">
      <c r="A7" s="45" t="s">
        <v>31</v>
      </c>
      <c r="B7" s="49"/>
      <c r="C7" s="49"/>
      <c r="D7" s="45" t="s">
        <v>156</v>
      </c>
      <c r="E7" s="45"/>
      <c r="F7" s="49"/>
      <c r="G7" s="49"/>
      <c r="H7" s="45" t="s">
        <v>30</v>
      </c>
      <c r="I7" s="49"/>
    </row>
    <row r="8" spans="1:9" ht="21" customHeight="1">
      <c r="A8" s="45" t="s">
        <v>32</v>
      </c>
      <c r="B8" s="52"/>
      <c r="C8" s="6"/>
      <c r="D8" s="45" t="s">
        <v>61</v>
      </c>
      <c r="E8" s="45"/>
      <c r="F8" s="6"/>
      <c r="G8" s="6"/>
      <c r="H8" s="6"/>
      <c r="I8" s="6"/>
    </row>
    <row r="9" spans="1:9" ht="21" customHeight="1" thickBot="1">
      <c r="A9" s="35" t="s">
        <v>33</v>
      </c>
      <c r="B9" s="4"/>
      <c r="C9" s="4"/>
      <c r="D9" s="104" t="s">
        <v>34</v>
      </c>
      <c r="E9" s="104"/>
      <c r="F9" s="4" t="s">
        <v>142</v>
      </c>
      <c r="G9" s="4"/>
      <c r="H9" s="4"/>
      <c r="I9" s="5"/>
    </row>
    <row r="10" spans="1:9" ht="21" customHeight="1" thickTop="1">
      <c r="A10" s="97" t="s">
        <v>8</v>
      </c>
      <c r="B10" s="99" t="s">
        <v>9</v>
      </c>
      <c r="C10" s="100"/>
      <c r="D10" s="97" t="s">
        <v>2</v>
      </c>
      <c r="E10" s="24" t="s">
        <v>12</v>
      </c>
      <c r="F10" s="24" t="s">
        <v>23</v>
      </c>
      <c r="G10" s="24" t="s">
        <v>25</v>
      </c>
      <c r="H10" s="24" t="s">
        <v>13</v>
      </c>
      <c r="I10" s="97" t="s">
        <v>3</v>
      </c>
    </row>
    <row r="11" spans="1:9" ht="21" customHeight="1" thickBot="1">
      <c r="A11" s="98"/>
      <c r="B11" s="101"/>
      <c r="C11" s="102"/>
      <c r="D11" s="103"/>
      <c r="E11" s="25" t="s">
        <v>15</v>
      </c>
      <c r="F11" s="25" t="s">
        <v>24</v>
      </c>
      <c r="G11" s="25" t="s">
        <v>15</v>
      </c>
      <c r="H11" s="25" t="s">
        <v>15</v>
      </c>
      <c r="I11" s="98"/>
    </row>
    <row r="12" spans="1:9" s="12" customFormat="1" ht="21" customHeight="1" thickTop="1">
      <c r="A12" s="17">
        <v>1</v>
      </c>
      <c r="B12" s="107" t="s">
        <v>123</v>
      </c>
      <c r="C12" s="108"/>
      <c r="D12" s="23" t="s">
        <v>4</v>
      </c>
      <c r="E12" s="18"/>
      <c r="F12" s="18"/>
      <c r="G12" s="18"/>
      <c r="H12" s="18"/>
      <c r="I12" s="17"/>
    </row>
    <row r="13" spans="1:9" s="12" customFormat="1" ht="21" customHeight="1">
      <c r="A13" s="17">
        <v>2</v>
      </c>
      <c r="B13" s="91" t="s">
        <v>124</v>
      </c>
      <c r="C13" s="92"/>
      <c r="D13" s="23" t="s">
        <v>4</v>
      </c>
      <c r="E13" s="18"/>
      <c r="F13" s="18"/>
      <c r="G13" s="18"/>
      <c r="H13" s="18"/>
      <c r="I13" s="17"/>
    </row>
    <row r="14" spans="1:9" s="12" customFormat="1" ht="21" customHeight="1">
      <c r="A14" s="17">
        <v>3</v>
      </c>
      <c r="B14" s="91" t="s">
        <v>125</v>
      </c>
      <c r="C14" s="92"/>
      <c r="D14" s="23" t="s">
        <v>4</v>
      </c>
      <c r="E14" s="18"/>
      <c r="F14" s="18"/>
      <c r="G14" s="18"/>
      <c r="H14" s="18">
        <f t="shared" ref="H14:H19" si="0">E14+G14</f>
        <v>0</v>
      </c>
      <c r="I14" s="17"/>
    </row>
    <row r="15" spans="1:9" s="12" customFormat="1" ht="21" customHeight="1">
      <c r="A15" s="17"/>
      <c r="B15" s="91" t="s">
        <v>126</v>
      </c>
      <c r="C15" s="92"/>
      <c r="D15" s="23"/>
      <c r="E15" s="18"/>
      <c r="F15" s="18"/>
      <c r="G15" s="18"/>
      <c r="H15" s="18"/>
      <c r="I15" s="17"/>
    </row>
    <row r="16" spans="1:9" s="12" customFormat="1" ht="21" customHeight="1">
      <c r="A16" s="17">
        <v>4</v>
      </c>
      <c r="B16" s="91" t="s">
        <v>127</v>
      </c>
      <c r="C16" s="92"/>
      <c r="D16" s="23" t="s">
        <v>17</v>
      </c>
      <c r="E16" s="18"/>
      <c r="F16" s="18"/>
      <c r="G16" s="18"/>
      <c r="H16" s="18">
        <f t="shared" si="0"/>
        <v>0</v>
      </c>
      <c r="I16" s="17"/>
    </row>
    <row r="17" spans="1:15" s="12" customFormat="1" ht="21" customHeight="1">
      <c r="A17" s="17">
        <v>5</v>
      </c>
      <c r="B17" s="91" t="s">
        <v>128</v>
      </c>
      <c r="C17" s="92"/>
      <c r="D17" s="23" t="s">
        <v>17</v>
      </c>
      <c r="E17" s="18"/>
      <c r="F17" s="18"/>
      <c r="G17" s="18"/>
      <c r="H17" s="18">
        <f t="shared" si="0"/>
        <v>0</v>
      </c>
      <c r="I17" s="17"/>
    </row>
    <row r="18" spans="1:15" s="12" customFormat="1" ht="21" customHeight="1">
      <c r="A18" s="17">
        <v>6</v>
      </c>
      <c r="B18" s="91" t="s">
        <v>129</v>
      </c>
      <c r="C18" s="92"/>
      <c r="D18" s="23" t="s">
        <v>5</v>
      </c>
      <c r="E18" s="18"/>
      <c r="F18" s="18"/>
      <c r="G18" s="18"/>
      <c r="H18" s="18">
        <f t="shared" si="0"/>
        <v>0</v>
      </c>
      <c r="I18" s="17"/>
    </row>
    <row r="19" spans="1:15" s="12" customFormat="1" ht="21" customHeight="1">
      <c r="A19" s="19">
        <v>7</v>
      </c>
      <c r="B19" s="91" t="s">
        <v>130</v>
      </c>
      <c r="C19" s="92"/>
      <c r="D19" s="23" t="s">
        <v>5</v>
      </c>
      <c r="E19" s="20"/>
      <c r="F19" s="20"/>
      <c r="G19" s="20"/>
      <c r="H19" s="18">
        <f t="shared" si="0"/>
        <v>0</v>
      </c>
      <c r="I19" s="19"/>
    </row>
    <row r="20" spans="1:15" s="12" customFormat="1" ht="21" customHeight="1" thickBot="1">
      <c r="A20" s="21"/>
      <c r="B20" s="105"/>
      <c r="C20" s="106"/>
      <c r="D20" s="22"/>
      <c r="E20" s="22"/>
      <c r="F20" s="22"/>
      <c r="G20" s="22"/>
      <c r="H20" s="22"/>
      <c r="I20" s="21"/>
    </row>
    <row r="21" spans="1:15" ht="21" customHeight="1" thickTop="1">
      <c r="A21" s="6"/>
      <c r="B21" s="6"/>
      <c r="C21" s="7"/>
      <c r="D21" s="8"/>
      <c r="E21" s="8"/>
      <c r="F21" s="8"/>
      <c r="G21" s="8"/>
      <c r="H21" s="8"/>
      <c r="I21" s="8"/>
      <c r="N21" s="13"/>
    </row>
    <row r="22" spans="1:15" ht="21" customHeight="1">
      <c r="A22" s="26" t="s">
        <v>26</v>
      </c>
      <c r="B22" s="16"/>
      <c r="C22" s="16"/>
      <c r="D22" s="11"/>
      <c r="E22" s="11"/>
      <c r="F22" s="11"/>
      <c r="G22" s="11"/>
      <c r="H22" s="11"/>
      <c r="I22" s="11"/>
      <c r="J22" s="8"/>
      <c r="O22" s="3" t="s">
        <v>10</v>
      </c>
    </row>
    <row r="23" spans="1:15" ht="21" customHeight="1">
      <c r="A23" s="27"/>
      <c r="B23" s="28" t="s">
        <v>49</v>
      </c>
      <c r="C23" s="29"/>
      <c r="D23" s="12"/>
      <c r="E23" s="12"/>
      <c r="F23" s="33" t="s">
        <v>27</v>
      </c>
      <c r="G23" s="94"/>
      <c r="H23" s="94"/>
      <c r="I23" s="30" t="s">
        <v>28</v>
      </c>
      <c r="J23" s="8"/>
    </row>
    <row r="24" spans="1:15" ht="21" customHeight="1">
      <c r="A24" s="27"/>
      <c r="B24" s="28"/>
      <c r="C24" s="29"/>
      <c r="D24" s="12"/>
      <c r="E24" s="12"/>
      <c r="F24" s="33"/>
      <c r="G24" s="72"/>
      <c r="H24" s="72"/>
      <c r="I24" s="30"/>
      <c r="J24" s="8"/>
    </row>
    <row r="25" spans="1:15" ht="21" customHeight="1">
      <c r="A25" s="27"/>
      <c r="B25" s="28"/>
      <c r="C25" s="29"/>
      <c r="D25" s="12"/>
      <c r="E25" s="12"/>
      <c r="F25" s="33"/>
      <c r="G25" s="72"/>
      <c r="H25" s="72"/>
      <c r="I25" s="30"/>
      <c r="J25" s="8"/>
    </row>
    <row r="26" spans="1:15" ht="21" customHeight="1">
      <c r="A26" s="29"/>
      <c r="B26" s="30" t="s">
        <v>48</v>
      </c>
      <c r="C26" s="29"/>
      <c r="D26" s="29"/>
      <c r="E26" s="29"/>
      <c r="F26" s="33" t="s">
        <v>27</v>
      </c>
      <c r="G26" s="94"/>
      <c r="H26" s="94"/>
      <c r="I26" s="30" t="s">
        <v>28</v>
      </c>
      <c r="J26" s="8"/>
    </row>
    <row r="27" spans="1:15" ht="21" customHeight="1">
      <c r="A27" s="29"/>
      <c r="B27" s="30" t="s">
        <v>25</v>
      </c>
      <c r="C27" s="29"/>
      <c r="D27" s="34">
        <v>1</v>
      </c>
      <c r="E27" s="29" t="s">
        <v>24</v>
      </c>
      <c r="F27" s="33" t="s">
        <v>27</v>
      </c>
      <c r="G27" s="94"/>
      <c r="H27" s="94"/>
      <c r="I27" s="30" t="s">
        <v>28</v>
      </c>
      <c r="J27" s="9"/>
      <c r="K27" s="9"/>
    </row>
    <row r="28" spans="1:15" ht="21" customHeight="1">
      <c r="A28" s="29"/>
      <c r="B28" s="30" t="s">
        <v>13</v>
      </c>
      <c r="C28" s="29"/>
      <c r="D28" s="29"/>
      <c r="E28" s="29"/>
      <c r="F28" s="33" t="s">
        <v>27</v>
      </c>
      <c r="G28" s="95"/>
      <c r="H28" s="95"/>
      <c r="I28" s="30" t="s">
        <v>28</v>
      </c>
      <c r="J28" s="9"/>
      <c r="K28" s="9"/>
    </row>
    <row r="29" spans="1:15" ht="21" customHeight="1">
      <c r="A29" s="31"/>
      <c r="B29" s="30" t="s">
        <v>29</v>
      </c>
      <c r="C29" s="31"/>
      <c r="D29" s="12"/>
      <c r="E29" s="12"/>
      <c r="F29" s="33" t="s">
        <v>27</v>
      </c>
      <c r="G29" s="94"/>
      <c r="H29" s="94"/>
      <c r="I29" s="30" t="s">
        <v>28</v>
      </c>
      <c r="J29" s="9"/>
      <c r="K29" s="9"/>
    </row>
    <row r="30" spans="1:15" ht="21" customHeight="1">
      <c r="A30" s="32"/>
      <c r="B30" s="30" t="s">
        <v>47</v>
      </c>
      <c r="C30" s="32"/>
      <c r="D30" s="12"/>
      <c r="E30" s="12"/>
      <c r="F30" s="33" t="s">
        <v>27</v>
      </c>
      <c r="G30" s="94"/>
      <c r="H30" s="94"/>
      <c r="I30" s="30" t="s">
        <v>28</v>
      </c>
      <c r="J30" s="10"/>
    </row>
    <row r="31" spans="1:15" ht="21" customHeight="1">
      <c r="A31" s="30"/>
      <c r="B31" s="36" t="s">
        <v>11</v>
      </c>
      <c r="C31" s="30"/>
      <c r="D31" s="30"/>
      <c r="E31" s="30"/>
      <c r="F31" s="33" t="s">
        <v>27</v>
      </c>
      <c r="G31" s="93">
        <f>G30</f>
        <v>0</v>
      </c>
      <c r="H31" s="93"/>
      <c r="I31" s="30" t="s">
        <v>28</v>
      </c>
      <c r="J31" s="8"/>
    </row>
    <row r="32" spans="1:15" ht="21" customHeight="1">
      <c r="A32" s="30"/>
      <c r="B32" s="36" t="s">
        <v>35</v>
      </c>
      <c r="C32" s="30"/>
      <c r="D32" s="30"/>
      <c r="E32" s="29" t="s">
        <v>40</v>
      </c>
      <c r="F32" s="30"/>
      <c r="G32" s="29" t="s">
        <v>41</v>
      </c>
      <c r="H32" s="30"/>
      <c r="I32" s="30"/>
      <c r="J32" s="9"/>
      <c r="K32" s="9"/>
    </row>
    <row r="33" spans="1:12" ht="21" customHeight="1">
      <c r="A33" s="31"/>
      <c r="B33" s="31"/>
      <c r="C33" s="31" t="s">
        <v>37</v>
      </c>
      <c r="D33" s="12"/>
      <c r="E33" s="37">
        <v>1.4</v>
      </c>
      <c r="F33" s="12"/>
      <c r="G33" s="37">
        <v>1.45</v>
      </c>
      <c r="H33" s="12"/>
      <c r="I33" s="31"/>
      <c r="J33" s="9"/>
      <c r="K33" s="9"/>
    </row>
    <row r="34" spans="1:12" ht="21" customHeight="1">
      <c r="A34" s="12"/>
      <c r="B34" s="12"/>
      <c r="C34" s="12" t="s">
        <v>36</v>
      </c>
      <c r="D34" s="12"/>
      <c r="E34" s="37">
        <v>1.6</v>
      </c>
      <c r="F34" s="12"/>
      <c r="G34" s="37">
        <v>1.7</v>
      </c>
      <c r="H34" s="12"/>
      <c r="I34" s="12"/>
    </row>
    <row r="35" spans="1:12" ht="21" customHeight="1">
      <c r="A35" s="12"/>
      <c r="B35" s="12"/>
      <c r="C35" s="12" t="s">
        <v>38</v>
      </c>
      <c r="D35" s="12"/>
      <c r="E35" s="37">
        <v>1.85</v>
      </c>
      <c r="F35" s="12"/>
      <c r="G35" s="37">
        <v>1.9</v>
      </c>
      <c r="H35" s="12"/>
      <c r="I35" s="12"/>
    </row>
    <row r="36" spans="1:12" ht="21" customHeight="1">
      <c r="A36" s="12"/>
      <c r="B36" s="12"/>
      <c r="C36" s="12" t="s">
        <v>39</v>
      </c>
      <c r="D36" s="12"/>
      <c r="E36" s="12"/>
      <c r="F36" s="12"/>
      <c r="G36" s="12"/>
      <c r="H36" s="12"/>
      <c r="I36" s="12"/>
    </row>
    <row r="37" spans="1:12" ht="21" customHeight="1">
      <c r="G37" s="90" t="s">
        <v>74</v>
      </c>
      <c r="H37" s="90"/>
      <c r="I37" s="90"/>
    </row>
    <row r="38" spans="1:12" ht="21" customHeight="1">
      <c r="A38" s="26" t="s">
        <v>42</v>
      </c>
    </row>
    <row r="39" spans="1:12" ht="21" customHeight="1">
      <c r="A39" s="27"/>
      <c r="B39" s="28" t="s">
        <v>49</v>
      </c>
      <c r="C39" s="29"/>
      <c r="D39" s="12"/>
      <c r="E39" s="12"/>
      <c r="G39" s="33" t="s">
        <v>27</v>
      </c>
      <c r="H39" s="56"/>
      <c r="I39" s="30" t="s">
        <v>28</v>
      </c>
      <c r="J39" s="8"/>
    </row>
    <row r="40" spans="1:12" ht="21" customHeight="1">
      <c r="A40" s="29"/>
      <c r="B40" s="30" t="s">
        <v>50</v>
      </c>
      <c r="C40" s="29"/>
      <c r="D40" s="34">
        <v>30</v>
      </c>
      <c r="E40" s="29" t="s">
        <v>24</v>
      </c>
      <c r="G40" s="33" t="s">
        <v>27</v>
      </c>
      <c r="H40" s="56"/>
      <c r="I40" s="30" t="s">
        <v>28</v>
      </c>
      <c r="J40" s="9"/>
      <c r="K40" s="9"/>
      <c r="L40" s="13">
        <f>H40/30</f>
        <v>0</v>
      </c>
    </row>
    <row r="41" spans="1:12" ht="21" customHeight="1">
      <c r="A41" s="29"/>
      <c r="B41" s="30" t="s">
        <v>13</v>
      </c>
      <c r="C41" s="29"/>
      <c r="D41" s="29"/>
      <c r="E41" s="29"/>
      <c r="G41" s="33" t="s">
        <v>27</v>
      </c>
      <c r="H41" s="57">
        <f>H39+H40</f>
        <v>0</v>
      </c>
      <c r="I41" s="30" t="s">
        <v>28</v>
      </c>
      <c r="J41" s="9"/>
      <c r="K41" s="9"/>
    </row>
    <row r="42" spans="1:12" ht="21" customHeight="1">
      <c r="A42" s="31"/>
      <c r="B42" s="30" t="s">
        <v>92</v>
      </c>
      <c r="C42" s="13">
        <f>H41</f>
        <v>0</v>
      </c>
      <c r="D42" s="3" t="s">
        <v>93</v>
      </c>
      <c r="E42" s="12"/>
      <c r="G42" s="33" t="s">
        <v>27</v>
      </c>
      <c r="H42" s="56">
        <f>H41*1.4</f>
        <v>0</v>
      </c>
      <c r="I42" s="30" t="s">
        <v>28</v>
      </c>
      <c r="J42" s="9"/>
      <c r="K42" s="9"/>
    </row>
    <row r="43" spans="1:12" ht="21" customHeight="1">
      <c r="A43" s="32"/>
      <c r="B43" s="30" t="s">
        <v>46</v>
      </c>
      <c r="C43" s="32"/>
      <c r="D43" s="12"/>
      <c r="E43" s="12"/>
      <c r="G43" s="33" t="s">
        <v>27</v>
      </c>
      <c r="H43" s="56"/>
      <c r="I43" s="30" t="s">
        <v>28</v>
      </c>
      <c r="J43" s="10"/>
    </row>
    <row r="44" spans="1:12" ht="21" customHeight="1">
      <c r="B44" s="30" t="s">
        <v>44</v>
      </c>
      <c r="H44" s="14"/>
    </row>
    <row r="45" spans="1:12" ht="21" customHeight="1">
      <c r="A45" s="30"/>
      <c r="B45" s="30" t="s">
        <v>45</v>
      </c>
      <c r="C45" s="30"/>
      <c r="D45" s="30"/>
      <c r="E45" s="30"/>
      <c r="G45" s="33" t="s">
        <v>27</v>
      </c>
      <c r="H45" s="56"/>
      <c r="I45" s="30" t="s">
        <v>28</v>
      </c>
      <c r="J45" s="8"/>
    </row>
    <row r="46" spans="1:12" ht="21" customHeight="1">
      <c r="A46" s="30"/>
      <c r="B46" s="36" t="s">
        <v>11</v>
      </c>
      <c r="C46" s="30"/>
      <c r="D46" s="30"/>
      <c r="E46" s="30"/>
      <c r="G46" s="33" t="s">
        <v>27</v>
      </c>
      <c r="H46" s="58">
        <f>H45</f>
        <v>0</v>
      </c>
      <c r="I46" s="30" t="s">
        <v>28</v>
      </c>
      <c r="J46" s="8"/>
    </row>
    <row r="48" spans="1:12" ht="21" customHeight="1">
      <c r="A48" s="26" t="s">
        <v>51</v>
      </c>
    </row>
    <row r="49" spans="1:16" ht="21" customHeight="1">
      <c r="A49" s="27"/>
      <c r="B49" s="28" t="s">
        <v>49</v>
      </c>
      <c r="C49" s="29"/>
      <c r="D49" s="12"/>
      <c r="E49" s="12"/>
      <c r="G49" s="33" t="s">
        <v>27</v>
      </c>
      <c r="H49" s="56"/>
      <c r="I49" s="30" t="s">
        <v>28</v>
      </c>
      <c r="J49" s="8"/>
    </row>
    <row r="50" spans="1:16" ht="21" customHeight="1">
      <c r="A50" s="27"/>
      <c r="B50" s="30" t="s">
        <v>55</v>
      </c>
      <c r="C50" s="29"/>
      <c r="D50" s="12"/>
      <c r="E50" s="12"/>
      <c r="G50" s="33" t="s">
        <v>27</v>
      </c>
      <c r="H50" s="56"/>
      <c r="I50" s="30" t="s">
        <v>28</v>
      </c>
      <c r="J50" s="8"/>
    </row>
    <row r="51" spans="1:16" ht="21" customHeight="1">
      <c r="A51" s="29"/>
      <c r="B51" s="30" t="s">
        <v>50</v>
      </c>
      <c r="C51" s="29"/>
      <c r="D51" s="34">
        <v>30</v>
      </c>
      <c r="E51" s="29" t="s">
        <v>24</v>
      </c>
      <c r="G51" s="33" t="s">
        <v>27</v>
      </c>
      <c r="H51" s="56"/>
      <c r="I51" s="30" t="s">
        <v>28</v>
      </c>
      <c r="J51" s="9"/>
      <c r="K51" s="9"/>
    </row>
    <row r="52" spans="1:16" ht="21" customHeight="1">
      <c r="A52" s="29"/>
      <c r="B52" s="30" t="s">
        <v>13</v>
      </c>
      <c r="C52" s="29"/>
      <c r="D52" s="29"/>
      <c r="E52" s="29"/>
      <c r="G52" s="33" t="s">
        <v>27</v>
      </c>
      <c r="H52" s="57">
        <f>SUM(H49:H51)</f>
        <v>0</v>
      </c>
      <c r="I52" s="30" t="s">
        <v>28</v>
      </c>
      <c r="J52" s="9"/>
      <c r="K52" s="9"/>
    </row>
    <row r="53" spans="1:16" ht="21" customHeight="1">
      <c r="A53" s="31"/>
      <c r="B53" s="30" t="s">
        <v>52</v>
      </c>
      <c r="C53" s="31"/>
      <c r="D53" s="12"/>
      <c r="E53" s="12"/>
      <c r="G53" s="33" t="s">
        <v>27</v>
      </c>
      <c r="H53" s="56">
        <f>H52*1.5</f>
        <v>0</v>
      </c>
      <c r="I53" s="30" t="s">
        <v>28</v>
      </c>
      <c r="J53" s="9"/>
      <c r="K53" s="9"/>
    </row>
    <row r="54" spans="1:16" ht="21" customHeight="1">
      <c r="A54" s="32"/>
      <c r="B54" s="30" t="s">
        <v>53</v>
      </c>
      <c r="C54" s="32"/>
      <c r="D54" s="12"/>
      <c r="E54" s="12"/>
      <c r="G54" s="33" t="s">
        <v>27</v>
      </c>
      <c r="H54" s="56"/>
      <c r="I54" s="30" t="s">
        <v>28</v>
      </c>
      <c r="J54" s="10"/>
    </row>
    <row r="55" spans="1:16" ht="21" customHeight="1">
      <c r="B55" s="30" t="s">
        <v>54</v>
      </c>
      <c r="G55" s="33" t="s">
        <v>27</v>
      </c>
      <c r="H55" s="56"/>
      <c r="I55" s="30" t="s">
        <v>28</v>
      </c>
    </row>
    <row r="56" spans="1:16" ht="21" customHeight="1">
      <c r="A56" s="30"/>
      <c r="B56" s="30" t="s">
        <v>45</v>
      </c>
      <c r="C56" s="30"/>
      <c r="D56" s="30"/>
      <c r="E56" s="30"/>
      <c r="G56" s="33" t="s">
        <v>27</v>
      </c>
      <c r="H56" s="56">
        <f>H53+H54+H55</f>
        <v>0</v>
      </c>
      <c r="I56" s="30" t="s">
        <v>28</v>
      </c>
      <c r="J56" s="8"/>
    </row>
    <row r="57" spans="1:16" ht="21" customHeight="1">
      <c r="A57" s="30"/>
      <c r="B57" s="36" t="s">
        <v>11</v>
      </c>
      <c r="C57" s="30"/>
      <c r="D57" s="30"/>
      <c r="E57" s="30"/>
      <c r="G57" s="33" t="s">
        <v>27</v>
      </c>
      <c r="H57" s="58">
        <f>H56</f>
        <v>0</v>
      </c>
      <c r="I57" s="30" t="s">
        <v>28</v>
      </c>
      <c r="J57" s="8"/>
      <c r="P57" s="3" t="s">
        <v>10</v>
      </c>
    </row>
    <row r="59" spans="1:16" ht="21" customHeight="1">
      <c r="A59" s="26" t="s">
        <v>56</v>
      </c>
    </row>
    <row r="60" spans="1:16" ht="21" customHeight="1">
      <c r="A60" s="27"/>
      <c r="B60" s="30" t="s">
        <v>96</v>
      </c>
      <c r="C60" s="29"/>
      <c r="D60" s="12"/>
      <c r="E60" s="12"/>
      <c r="G60" s="33" t="s">
        <v>27</v>
      </c>
      <c r="H60" s="56"/>
      <c r="I60" s="30" t="s">
        <v>5</v>
      </c>
      <c r="J60" s="8"/>
    </row>
    <row r="61" spans="1:16" ht="21" customHeight="1">
      <c r="A61" s="27"/>
      <c r="B61" s="30" t="s">
        <v>95</v>
      </c>
      <c r="C61" s="29"/>
      <c r="D61" s="12"/>
      <c r="E61" s="12"/>
      <c r="G61" s="33" t="s">
        <v>27</v>
      </c>
      <c r="H61" s="56"/>
      <c r="I61" s="30" t="s">
        <v>5</v>
      </c>
      <c r="J61" s="8"/>
    </row>
    <row r="62" spans="1:16" ht="21" customHeight="1">
      <c r="A62" s="29"/>
      <c r="B62" s="30" t="s">
        <v>57</v>
      </c>
      <c r="C62" s="39">
        <f>H61*0.15</f>
        <v>0</v>
      </c>
      <c r="D62" s="30" t="s">
        <v>151</v>
      </c>
      <c r="E62" s="29"/>
      <c r="G62" s="33" t="s">
        <v>27</v>
      </c>
      <c r="H62" s="56">
        <f>C62*2419.63</f>
        <v>0</v>
      </c>
      <c r="I62" s="30" t="s">
        <v>58</v>
      </c>
      <c r="J62" s="9"/>
      <c r="K62" s="9"/>
    </row>
    <row r="63" spans="1:16" ht="21" customHeight="1">
      <c r="A63" s="29"/>
      <c r="B63" s="30" t="s">
        <v>62</v>
      </c>
      <c r="C63" s="29"/>
      <c r="D63" s="34"/>
      <c r="E63" s="29"/>
      <c r="G63" s="33"/>
      <c r="H63" s="55"/>
      <c r="I63" s="30"/>
      <c r="J63" s="9"/>
      <c r="K63" s="9"/>
    </row>
    <row r="64" spans="1:16" ht="21" customHeight="1">
      <c r="A64" s="29"/>
      <c r="B64" s="30" t="s">
        <v>59</v>
      </c>
      <c r="C64" s="29"/>
      <c r="D64" s="29"/>
      <c r="E64" s="29"/>
      <c r="G64" s="33" t="s">
        <v>27</v>
      </c>
      <c r="H64" s="56"/>
      <c r="I64" s="30" t="s">
        <v>58</v>
      </c>
      <c r="J64" s="9"/>
      <c r="K64" s="9"/>
      <c r="M64" s="3" t="e">
        <f>H64/H61</f>
        <v>#DIV/0!</v>
      </c>
    </row>
    <row r="65" spans="1:14" ht="21" customHeight="1">
      <c r="A65" s="31"/>
      <c r="B65" s="30" t="s">
        <v>60</v>
      </c>
      <c r="C65" s="31"/>
      <c r="D65" s="12"/>
      <c r="E65" s="12"/>
      <c r="G65" s="33" t="s">
        <v>27</v>
      </c>
      <c r="H65" s="56"/>
      <c r="I65" s="30" t="s">
        <v>58</v>
      </c>
      <c r="J65" s="9"/>
      <c r="K65" s="9"/>
    </row>
    <row r="66" spans="1:14" ht="21" customHeight="1">
      <c r="A66" s="32"/>
      <c r="B66" s="30" t="s">
        <v>143</v>
      </c>
      <c r="C66" s="32"/>
      <c r="D66" s="12"/>
      <c r="E66" s="12"/>
      <c r="G66" s="33" t="s">
        <v>27</v>
      </c>
      <c r="H66" s="56"/>
      <c r="I66" s="30" t="s">
        <v>58</v>
      </c>
      <c r="J66" s="10"/>
    </row>
    <row r="67" spans="1:14" ht="21" customHeight="1">
      <c r="B67" s="30" t="s">
        <v>94</v>
      </c>
      <c r="D67" s="3">
        <v>12.93</v>
      </c>
      <c r="E67" s="3" t="s">
        <v>65</v>
      </c>
      <c r="G67" s="33" t="s">
        <v>27</v>
      </c>
      <c r="H67" s="56">
        <f>D67*H61</f>
        <v>0</v>
      </c>
      <c r="I67" s="30" t="s">
        <v>58</v>
      </c>
    </row>
    <row r="68" spans="1:14" ht="21" customHeight="1">
      <c r="B68" s="30" t="s">
        <v>64</v>
      </c>
      <c r="C68" s="30"/>
      <c r="D68" s="3">
        <v>10.49</v>
      </c>
      <c r="E68" s="3" t="s">
        <v>65</v>
      </c>
      <c r="G68" s="33" t="s">
        <v>27</v>
      </c>
      <c r="H68" s="56">
        <f>D68*H61</f>
        <v>0</v>
      </c>
      <c r="I68" s="30" t="s">
        <v>58</v>
      </c>
    </row>
    <row r="69" spans="1:14" ht="21" customHeight="1">
      <c r="A69" s="30"/>
      <c r="B69" s="30" t="s">
        <v>45</v>
      </c>
      <c r="C69" s="30"/>
      <c r="D69" s="30"/>
      <c r="E69" s="30"/>
      <c r="G69" s="33" t="s">
        <v>27</v>
      </c>
      <c r="H69" s="56">
        <f>H68+H67+H66+H65+H64+H62</f>
        <v>0</v>
      </c>
      <c r="I69" s="30" t="s">
        <v>58</v>
      </c>
      <c r="J69" s="8"/>
      <c r="N69" s="3" t="s">
        <v>63</v>
      </c>
    </row>
    <row r="70" spans="1:14" ht="21" customHeight="1">
      <c r="A70" s="30"/>
      <c r="B70" s="36" t="s">
        <v>11</v>
      </c>
      <c r="C70" s="30"/>
      <c r="D70" s="30"/>
      <c r="E70" s="30"/>
      <c r="G70" s="33" t="s">
        <v>27</v>
      </c>
      <c r="H70" s="58"/>
      <c r="I70" s="30" t="s">
        <v>65</v>
      </c>
      <c r="J70" s="8"/>
    </row>
    <row r="71" spans="1:14" ht="21" customHeight="1">
      <c r="A71" s="30"/>
      <c r="B71" s="36"/>
      <c r="C71" s="30"/>
      <c r="D71" s="30"/>
      <c r="E71" s="30"/>
      <c r="G71" s="33"/>
      <c r="H71" s="73"/>
      <c r="I71" s="30"/>
      <c r="J71" s="8"/>
    </row>
    <row r="72" spans="1:14" ht="21" customHeight="1">
      <c r="A72" s="30"/>
      <c r="B72" s="36"/>
      <c r="C72" s="30"/>
      <c r="D72" s="30"/>
      <c r="E72" s="30"/>
      <c r="G72" s="33"/>
      <c r="H72" s="73"/>
      <c r="I72" s="30"/>
      <c r="J72" s="8"/>
    </row>
    <row r="73" spans="1:14" ht="21" customHeight="1">
      <c r="G73" s="90" t="s">
        <v>73</v>
      </c>
      <c r="H73" s="90"/>
      <c r="I73" s="90"/>
    </row>
    <row r="74" spans="1:14" ht="21" customHeight="1">
      <c r="A74" s="26" t="s">
        <v>66</v>
      </c>
    </row>
    <row r="75" spans="1:14" ht="21" customHeight="1">
      <c r="A75" s="26"/>
      <c r="G75" s="41" t="s">
        <v>68</v>
      </c>
      <c r="H75" s="14"/>
      <c r="I75" s="3" t="s">
        <v>69</v>
      </c>
    </row>
    <row r="76" spans="1:14" ht="21" customHeight="1">
      <c r="A76" s="26"/>
      <c r="G76" s="41" t="s">
        <v>70</v>
      </c>
      <c r="H76" s="14"/>
      <c r="I76" s="3" t="s">
        <v>16</v>
      </c>
    </row>
    <row r="77" spans="1:14" ht="21" customHeight="1">
      <c r="A77" s="26"/>
      <c r="G77" s="41" t="s">
        <v>97</v>
      </c>
      <c r="H77" s="14"/>
      <c r="I77" s="3" t="s">
        <v>16</v>
      </c>
    </row>
    <row r="78" spans="1:14" ht="21" customHeight="1">
      <c r="A78" s="27"/>
      <c r="C78" s="39" t="s">
        <v>98</v>
      </c>
      <c r="D78" s="40">
        <f>(H77/0.3)*5</f>
        <v>0</v>
      </c>
      <c r="E78" s="12" t="s">
        <v>99</v>
      </c>
      <c r="F78" s="33"/>
      <c r="G78" s="61" t="s">
        <v>100</v>
      </c>
      <c r="H78" s="59">
        <f>D78*0.5</f>
        <v>0</v>
      </c>
      <c r="I78" s="30" t="s">
        <v>67</v>
      </c>
      <c r="J78" s="8"/>
    </row>
    <row r="79" spans="1:14" ht="21" customHeight="1">
      <c r="B79" s="30" t="s">
        <v>101</v>
      </c>
      <c r="F79" s="33"/>
      <c r="G79" s="33" t="s">
        <v>27</v>
      </c>
      <c r="H79" s="56"/>
      <c r="I79" s="30" t="s">
        <v>58</v>
      </c>
    </row>
    <row r="80" spans="1:14" ht="21" customHeight="1">
      <c r="B80" s="30" t="s">
        <v>102</v>
      </c>
      <c r="F80" s="33"/>
      <c r="G80" s="33" t="s">
        <v>27</v>
      </c>
      <c r="H80" s="56"/>
      <c r="I80" s="30" t="s">
        <v>58</v>
      </c>
      <c r="N80" s="3" t="s">
        <v>10</v>
      </c>
    </row>
    <row r="81" spans="1:13" ht="21" customHeight="1">
      <c r="B81" s="30" t="s">
        <v>103</v>
      </c>
      <c r="G81" s="33" t="s">
        <v>27</v>
      </c>
      <c r="H81" s="56"/>
      <c r="I81" s="30" t="s">
        <v>58</v>
      </c>
    </row>
    <row r="82" spans="1:13" ht="21" customHeight="1">
      <c r="B82" s="30" t="s">
        <v>104</v>
      </c>
      <c r="G82" s="33" t="s">
        <v>27</v>
      </c>
      <c r="H82" s="56"/>
      <c r="I82" s="30" t="s">
        <v>58</v>
      </c>
    </row>
    <row r="83" spans="1:13" ht="21" customHeight="1">
      <c r="B83" s="30" t="s">
        <v>105</v>
      </c>
      <c r="H83" s="14"/>
    </row>
    <row r="84" spans="1:13" ht="21" customHeight="1">
      <c r="G84" s="33" t="s">
        <v>27</v>
      </c>
      <c r="H84" s="56"/>
      <c r="I84" s="30" t="s">
        <v>58</v>
      </c>
    </row>
    <row r="85" spans="1:13" ht="21" customHeight="1">
      <c r="B85" s="30" t="s">
        <v>45</v>
      </c>
      <c r="G85" s="33" t="s">
        <v>27</v>
      </c>
      <c r="H85" s="56">
        <f>H84+H82+H81+H80+H79</f>
        <v>0</v>
      </c>
      <c r="I85" s="30" t="s">
        <v>58</v>
      </c>
    </row>
    <row r="86" spans="1:13" ht="21" customHeight="1">
      <c r="B86" s="36" t="s">
        <v>11</v>
      </c>
      <c r="G86" s="33" t="s">
        <v>27</v>
      </c>
      <c r="H86" s="58">
        <f>H85/907</f>
        <v>0</v>
      </c>
      <c r="I86" s="30" t="s">
        <v>58</v>
      </c>
    </row>
    <row r="87" spans="1:13" ht="21" customHeight="1">
      <c r="A87" s="26" t="s">
        <v>71</v>
      </c>
    </row>
    <row r="88" spans="1:13" ht="21" customHeight="1">
      <c r="A88" s="26"/>
      <c r="G88" s="41" t="s">
        <v>68</v>
      </c>
      <c r="H88" s="14"/>
      <c r="I88" s="3" t="s">
        <v>69</v>
      </c>
    </row>
    <row r="89" spans="1:13" ht="21" customHeight="1">
      <c r="A89" s="26"/>
      <c r="G89" s="41" t="s">
        <v>70</v>
      </c>
      <c r="H89" s="14"/>
      <c r="I89" s="3" t="s">
        <v>16</v>
      </c>
    </row>
    <row r="90" spans="1:13" ht="21" customHeight="1">
      <c r="A90" s="26"/>
      <c r="G90" s="41" t="s">
        <v>106</v>
      </c>
      <c r="H90" s="14"/>
      <c r="I90" s="3" t="s">
        <v>16</v>
      </c>
    </row>
    <row r="91" spans="1:13" ht="21" customHeight="1">
      <c r="A91" s="27"/>
      <c r="C91" s="39" t="s">
        <v>98</v>
      </c>
      <c r="D91" s="40">
        <f>(H90/0.3)*91</f>
        <v>0</v>
      </c>
      <c r="E91" s="12" t="s">
        <v>99</v>
      </c>
      <c r="F91" s="33"/>
      <c r="G91" s="61" t="s">
        <v>100</v>
      </c>
      <c r="H91" s="59">
        <f>D91*0.5</f>
        <v>0</v>
      </c>
      <c r="I91" s="30" t="s">
        <v>67</v>
      </c>
      <c r="J91" s="8"/>
      <c r="M91" s="42"/>
    </row>
    <row r="92" spans="1:13" ht="21" customHeight="1">
      <c r="B92" s="30" t="s">
        <v>107</v>
      </c>
      <c r="F92" s="33"/>
      <c r="G92" s="33" t="s">
        <v>27</v>
      </c>
      <c r="H92" s="56"/>
      <c r="I92" s="30" t="s">
        <v>58</v>
      </c>
    </row>
    <row r="93" spans="1:13" ht="21" customHeight="1">
      <c r="B93" s="30" t="s">
        <v>108</v>
      </c>
      <c r="F93" s="33"/>
      <c r="G93" s="33" t="s">
        <v>27</v>
      </c>
      <c r="H93" s="56"/>
      <c r="I93" s="30" t="s">
        <v>58</v>
      </c>
    </row>
    <row r="94" spans="1:13" ht="21" customHeight="1">
      <c r="B94" s="30" t="s">
        <v>109</v>
      </c>
      <c r="G94" s="33" t="s">
        <v>27</v>
      </c>
      <c r="H94" s="56"/>
      <c r="I94" s="30" t="s">
        <v>58</v>
      </c>
    </row>
    <row r="95" spans="1:13" ht="21" customHeight="1">
      <c r="B95" s="30" t="s">
        <v>45</v>
      </c>
      <c r="G95" s="33" t="s">
        <v>27</v>
      </c>
      <c r="H95" s="56">
        <f>H94+H93+H92</f>
        <v>0</v>
      </c>
      <c r="I95" s="30" t="s">
        <v>58</v>
      </c>
    </row>
    <row r="96" spans="1:13" ht="21" customHeight="1">
      <c r="B96" s="36" t="s">
        <v>11</v>
      </c>
      <c r="G96" s="33" t="s">
        <v>27</v>
      </c>
      <c r="H96" s="58">
        <f>H95/907</f>
        <v>0</v>
      </c>
      <c r="I96" s="30" t="s">
        <v>58</v>
      </c>
    </row>
    <row r="97" spans="1:19" ht="21" customHeight="1">
      <c r="A97" s="26" t="s">
        <v>84</v>
      </c>
    </row>
    <row r="98" spans="1:19" ht="21" customHeight="1">
      <c r="A98" s="26"/>
      <c r="G98" s="41" t="s">
        <v>85</v>
      </c>
      <c r="I98" s="3" t="s">
        <v>69</v>
      </c>
      <c r="S98" s="3" t="s">
        <v>87</v>
      </c>
    </row>
    <row r="99" spans="1:19" ht="21" customHeight="1">
      <c r="A99" s="26"/>
      <c r="G99" s="41" t="s">
        <v>86</v>
      </c>
      <c r="H99" s="42"/>
      <c r="I99" s="3" t="s">
        <v>16</v>
      </c>
    </row>
    <row r="100" spans="1:19" ht="21" customHeight="1">
      <c r="A100" s="26"/>
      <c r="G100" s="41" t="s">
        <v>88</v>
      </c>
      <c r="H100" s="42"/>
      <c r="I100" s="3" t="s">
        <v>16</v>
      </c>
    </row>
    <row r="101" spans="1:19" ht="21" customHeight="1">
      <c r="B101" s="30" t="s">
        <v>152</v>
      </c>
      <c r="F101" s="33"/>
      <c r="G101" s="33" t="s">
        <v>27</v>
      </c>
      <c r="H101" s="54"/>
      <c r="I101" s="30" t="s">
        <v>58</v>
      </c>
    </row>
    <row r="102" spans="1:19" ht="21" customHeight="1">
      <c r="B102" s="30" t="s">
        <v>90</v>
      </c>
      <c r="F102" s="33"/>
      <c r="G102" s="33" t="s">
        <v>27</v>
      </c>
      <c r="H102" s="54"/>
      <c r="I102" s="30" t="s">
        <v>58</v>
      </c>
    </row>
    <row r="103" spans="1:19" ht="21" customHeight="1">
      <c r="B103" s="30" t="s">
        <v>89</v>
      </c>
      <c r="G103" s="33" t="s">
        <v>27</v>
      </c>
      <c r="H103" s="54"/>
      <c r="I103" s="30" t="s">
        <v>58</v>
      </c>
    </row>
    <row r="104" spans="1:19" ht="21" customHeight="1">
      <c r="B104" s="30" t="s">
        <v>45</v>
      </c>
      <c r="G104" s="33" t="s">
        <v>27</v>
      </c>
      <c r="H104" s="54"/>
      <c r="I104" s="30" t="s">
        <v>58</v>
      </c>
    </row>
    <row r="105" spans="1:19" ht="21" customHeight="1">
      <c r="B105" s="36" t="s">
        <v>11</v>
      </c>
      <c r="G105" s="33" t="s">
        <v>27</v>
      </c>
      <c r="H105" s="62"/>
      <c r="I105" s="30" t="s">
        <v>58</v>
      </c>
    </row>
    <row r="106" spans="1:19" ht="21" customHeight="1">
      <c r="G106" s="90"/>
      <c r="H106" s="90"/>
      <c r="I106" s="90"/>
    </row>
    <row r="107" spans="1:19" ht="21" customHeight="1">
      <c r="G107" s="71"/>
      <c r="H107" s="71"/>
      <c r="I107" s="71"/>
    </row>
    <row r="108" spans="1:19" ht="21" customHeight="1">
      <c r="G108" s="71"/>
      <c r="H108" s="71"/>
      <c r="I108" s="71"/>
    </row>
    <row r="109" spans="1:19" ht="21" customHeight="1">
      <c r="A109" s="26"/>
      <c r="G109" s="90" t="s">
        <v>72</v>
      </c>
      <c r="H109" s="90"/>
      <c r="I109" s="90"/>
    </row>
    <row r="110" spans="1:19" ht="21" customHeight="1">
      <c r="A110" s="26" t="s">
        <v>110</v>
      </c>
    </row>
    <row r="111" spans="1:19" ht="21" customHeight="1">
      <c r="A111" s="26"/>
      <c r="B111" s="30" t="s">
        <v>111</v>
      </c>
      <c r="G111" s="41"/>
      <c r="H111" s="42"/>
    </row>
    <row r="112" spans="1:19" ht="21" customHeight="1">
      <c r="B112" s="30" t="s">
        <v>113</v>
      </c>
      <c r="F112" s="33"/>
      <c r="G112" s="33" t="s">
        <v>27</v>
      </c>
      <c r="H112" s="56"/>
      <c r="I112" s="30" t="s">
        <v>58</v>
      </c>
    </row>
    <row r="113" spans="1:11" ht="21" customHeight="1">
      <c r="B113" s="30" t="s">
        <v>153</v>
      </c>
      <c r="F113" s="33"/>
      <c r="G113" s="33" t="s">
        <v>27</v>
      </c>
      <c r="H113" s="56"/>
      <c r="I113" s="30" t="s">
        <v>58</v>
      </c>
    </row>
    <row r="114" spans="1:11" ht="21" customHeight="1">
      <c r="B114" s="30" t="s">
        <v>112</v>
      </c>
      <c r="G114" s="33" t="s">
        <v>27</v>
      </c>
      <c r="H114" s="56"/>
      <c r="I114" s="30" t="s">
        <v>58</v>
      </c>
    </row>
    <row r="115" spans="1:11" ht="21" customHeight="1">
      <c r="B115" s="30" t="s">
        <v>45</v>
      </c>
      <c r="G115" s="33" t="s">
        <v>27</v>
      </c>
      <c r="H115" s="56">
        <f>H114+H113+H112</f>
        <v>0</v>
      </c>
      <c r="I115" s="30" t="s">
        <v>58</v>
      </c>
    </row>
    <row r="116" spans="1:11" ht="21" customHeight="1">
      <c r="B116" s="36" t="s">
        <v>11</v>
      </c>
      <c r="G116" s="33" t="s">
        <v>27</v>
      </c>
      <c r="H116" s="58">
        <f>H115/101</f>
        <v>0</v>
      </c>
      <c r="I116" s="30" t="s">
        <v>58</v>
      </c>
    </row>
    <row r="118" spans="1:11" ht="21" customHeight="1">
      <c r="A118" s="26" t="s">
        <v>114</v>
      </c>
    </row>
    <row r="119" spans="1:11" ht="21" customHeight="1">
      <c r="A119" s="26"/>
      <c r="B119" s="30" t="s">
        <v>49</v>
      </c>
      <c r="G119" s="33" t="s">
        <v>27</v>
      </c>
      <c r="H119" s="56">
        <v>0</v>
      </c>
      <c r="I119" s="30" t="s">
        <v>28</v>
      </c>
    </row>
    <row r="120" spans="1:11" ht="21" customHeight="1">
      <c r="A120" s="29"/>
      <c r="B120" s="30" t="s">
        <v>48</v>
      </c>
      <c r="C120" s="29"/>
      <c r="D120" s="29"/>
      <c r="E120" s="29"/>
      <c r="F120" s="33"/>
      <c r="G120" s="33" t="s">
        <v>27</v>
      </c>
      <c r="H120" s="43"/>
      <c r="I120" s="30" t="s">
        <v>28</v>
      </c>
      <c r="J120" s="8"/>
    </row>
    <row r="121" spans="1:11" ht="21" customHeight="1">
      <c r="A121" s="29"/>
      <c r="B121" s="30" t="s">
        <v>50</v>
      </c>
      <c r="C121" s="29"/>
      <c r="D121" s="34">
        <v>1</v>
      </c>
      <c r="E121" s="29" t="s">
        <v>24</v>
      </c>
      <c r="G121" s="33" t="s">
        <v>27</v>
      </c>
      <c r="H121" s="56"/>
      <c r="I121" s="30" t="s">
        <v>28</v>
      </c>
      <c r="J121" s="9"/>
      <c r="K121" s="9"/>
    </row>
    <row r="122" spans="1:11" ht="21" customHeight="1">
      <c r="A122" s="29"/>
      <c r="B122" s="30" t="s">
        <v>13</v>
      </c>
      <c r="C122" s="29"/>
      <c r="D122" s="29"/>
      <c r="E122" s="29"/>
      <c r="G122" s="33" t="s">
        <v>27</v>
      </c>
      <c r="H122" s="57">
        <f>SUM(H119:H121)</f>
        <v>0</v>
      </c>
      <c r="I122" s="30" t="s">
        <v>28</v>
      </c>
      <c r="J122" s="9"/>
      <c r="K122" s="9"/>
    </row>
    <row r="123" spans="1:11" ht="21" customHeight="1">
      <c r="A123" s="31"/>
      <c r="B123" s="30" t="s">
        <v>43</v>
      </c>
      <c r="C123" s="31"/>
      <c r="D123" s="12"/>
      <c r="E123" s="12"/>
      <c r="G123" s="33" t="s">
        <v>27</v>
      </c>
      <c r="H123" s="56">
        <f>H122*1.4</f>
        <v>0</v>
      </c>
      <c r="I123" s="30" t="s">
        <v>28</v>
      </c>
      <c r="J123" s="9"/>
      <c r="K123" s="9"/>
    </row>
    <row r="124" spans="1:11" ht="21" customHeight="1">
      <c r="A124" s="32"/>
      <c r="B124" s="30" t="s">
        <v>46</v>
      </c>
      <c r="C124" s="32"/>
      <c r="D124" s="12"/>
      <c r="E124" s="12"/>
      <c r="G124" s="33" t="s">
        <v>27</v>
      </c>
      <c r="H124" s="56"/>
      <c r="I124" s="30" t="s">
        <v>28</v>
      </c>
      <c r="J124" s="10"/>
    </row>
    <row r="125" spans="1:11" ht="21" customHeight="1">
      <c r="B125" s="30" t="s">
        <v>45</v>
      </c>
      <c r="G125" s="33" t="s">
        <v>27</v>
      </c>
      <c r="H125" s="54"/>
      <c r="I125" s="30" t="s">
        <v>28</v>
      </c>
    </row>
    <row r="126" spans="1:11" ht="21" customHeight="1">
      <c r="B126" s="36" t="s">
        <v>11</v>
      </c>
      <c r="G126" s="33" t="s">
        <v>27</v>
      </c>
      <c r="H126" s="58">
        <f>H125</f>
        <v>0</v>
      </c>
      <c r="I126" s="30" t="s">
        <v>28</v>
      </c>
    </row>
    <row r="128" spans="1:11" ht="21" customHeight="1">
      <c r="A128" s="26" t="s">
        <v>115</v>
      </c>
    </row>
    <row r="129" spans="1:11" ht="21" customHeight="1">
      <c r="A129" s="26"/>
      <c r="B129" s="30" t="s">
        <v>49</v>
      </c>
      <c r="G129" s="33" t="s">
        <v>27</v>
      </c>
      <c r="H129" s="56"/>
      <c r="I129" s="30" t="s">
        <v>65</v>
      </c>
    </row>
    <row r="130" spans="1:11" ht="21" customHeight="1">
      <c r="A130" s="29"/>
      <c r="B130" s="30" t="s">
        <v>119</v>
      </c>
      <c r="C130" s="29"/>
      <c r="D130" s="29"/>
      <c r="E130" s="29"/>
      <c r="F130" s="33"/>
      <c r="G130" s="33" t="s">
        <v>27</v>
      </c>
      <c r="H130" s="56"/>
      <c r="I130" s="30" t="s">
        <v>65</v>
      </c>
      <c r="J130" s="8"/>
    </row>
    <row r="131" spans="1:11" ht="21" customHeight="1">
      <c r="A131" s="29"/>
      <c r="B131" s="30" t="s">
        <v>154</v>
      </c>
      <c r="C131" s="29"/>
      <c r="D131" s="34"/>
      <c r="E131" s="29"/>
      <c r="G131" s="33" t="s">
        <v>27</v>
      </c>
      <c r="H131" s="56"/>
      <c r="I131" s="30" t="s">
        <v>65</v>
      </c>
      <c r="J131" s="9"/>
      <c r="K131" s="9"/>
    </row>
    <row r="132" spans="1:11" ht="21" customHeight="1">
      <c r="A132" s="29"/>
      <c r="B132" s="36" t="s">
        <v>11</v>
      </c>
      <c r="C132" s="29"/>
      <c r="D132" s="29"/>
      <c r="E132" s="29"/>
      <c r="G132" s="33" t="s">
        <v>27</v>
      </c>
      <c r="H132" s="89">
        <f>SUM(H129:H131)</f>
        <v>0</v>
      </c>
      <c r="I132" s="30" t="s">
        <v>65</v>
      </c>
      <c r="J132" s="9"/>
      <c r="K132" s="9"/>
    </row>
  </sheetData>
  <mergeCells count="27">
    <mergeCell ref="B17:C17"/>
    <mergeCell ref="B12:C12"/>
    <mergeCell ref="B13:C13"/>
    <mergeCell ref="B14:C14"/>
    <mergeCell ref="B15:C15"/>
    <mergeCell ref="B16:C16"/>
    <mergeCell ref="G1:I1"/>
    <mergeCell ref="G37:I37"/>
    <mergeCell ref="G23:H23"/>
    <mergeCell ref="G26:H26"/>
    <mergeCell ref="G27:H27"/>
    <mergeCell ref="G28:H28"/>
    <mergeCell ref="G29:H29"/>
    <mergeCell ref="G30:H30"/>
    <mergeCell ref="A2:I2"/>
    <mergeCell ref="A10:A11"/>
    <mergeCell ref="B10:C11"/>
    <mergeCell ref="D10:D11"/>
    <mergeCell ref="I10:I11"/>
    <mergeCell ref="D9:E9"/>
    <mergeCell ref="B19:C19"/>
    <mergeCell ref="B20:C20"/>
    <mergeCell ref="G106:I106"/>
    <mergeCell ref="G109:I109"/>
    <mergeCell ref="B18:C18"/>
    <mergeCell ref="G73:I73"/>
    <mergeCell ref="G31:H31"/>
  </mergeCells>
  <phoneticPr fontId="38" type="noConversion"/>
  <printOptions horizontalCentered="1"/>
  <pageMargins left="0.51181102362204722" right="0.19685039370078741" top="0.78740157480314965" bottom="0.78740157480314965" header="0.31496062992125984" footer="0.31496062992125984"/>
  <pageSetup paperSize="9" orientation="portrait" r:id="rId1"/>
  <headerFooter alignWithMargins="0">
    <oddFooter>&amp;L&amp;"TH Sarabun New,Regular"นางสาวศิริวรรณ  โรโห&amp;C&amp;"TH Sarabun New,Regular"นายเทอดพงษ์  ไชยณรงค์&amp;R&amp;"TH Sarabun New,Regular"นายขจรศักดิ์  อสุชีวะ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ปร.5</vt:lpstr>
      <vt:lpstr>ปร.4</vt:lpstr>
      <vt:lpstr>ปร.4.1</vt:lpstr>
      <vt:lpstr>ปร.4!Print_Area</vt:lpstr>
      <vt:lpstr>ปร.4.1!Print_Area</vt:lpstr>
      <vt:lpstr>ปร.5!Print_Area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Siriwan Roho</cp:lastModifiedBy>
  <cp:lastPrinted>2026-06-23T05:08:13Z</cp:lastPrinted>
  <dcterms:created xsi:type="dcterms:W3CDTF">1999-12-06T05:31:38Z</dcterms:created>
  <dcterms:modified xsi:type="dcterms:W3CDTF">2026-08-06T04:21:17Z</dcterms:modified>
</cp:coreProperties>
</file>